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270"/>
  </bookViews>
  <sheets>
    <sheet name="2015-2016 CP - All" sheetId="1" r:id="rId1"/>
    <sheet name="2015-2016 CP - SO Only" sheetId="2" r:id="rId2"/>
  </sheets>
  <calcPr calcId="145621" concurrentCalc="0"/>
</workbook>
</file>

<file path=xl/calcChain.xml><?xml version="1.0" encoding="utf-8"?>
<calcChain xmlns="http://schemas.openxmlformats.org/spreadsheetml/2006/main">
  <c r="O23" i="2" l="1"/>
  <c r="V23" i="2"/>
  <c r="V16" i="2"/>
  <c r="V17" i="2"/>
  <c r="V18" i="2"/>
  <c r="V19" i="2"/>
  <c r="V22" i="2"/>
  <c r="W16" i="2"/>
  <c r="W17" i="2"/>
  <c r="W18" i="2"/>
  <c r="W19" i="2"/>
  <c r="O16" i="2"/>
  <c r="O17" i="2"/>
  <c r="O18" i="2"/>
  <c r="O19" i="2"/>
  <c r="O22" i="2"/>
  <c r="P16" i="2"/>
  <c r="P17" i="2"/>
  <c r="P18" i="2"/>
  <c r="P19" i="2"/>
  <c r="V23" i="1"/>
  <c r="V16" i="1"/>
  <c r="V17" i="1"/>
  <c r="V18" i="1"/>
  <c r="V19" i="1"/>
  <c r="V20" i="1"/>
  <c r="V22" i="1"/>
  <c r="W16" i="1"/>
  <c r="W17" i="1"/>
  <c r="W18" i="1"/>
  <c r="W19" i="1"/>
  <c r="W20" i="1"/>
  <c r="O23" i="1"/>
  <c r="P16" i="1"/>
  <c r="P17" i="1"/>
  <c r="P18" i="1"/>
  <c r="P19" i="1"/>
  <c r="P20" i="1"/>
  <c r="O16" i="1"/>
  <c r="O17" i="1"/>
  <c r="O18" i="1"/>
  <c r="O19" i="1"/>
  <c r="O20" i="1"/>
  <c r="O14" i="2"/>
  <c r="O15" i="2"/>
  <c r="U29" i="2"/>
  <c r="T29" i="2"/>
  <c r="S29" i="2"/>
  <c r="R29" i="2"/>
  <c r="N29" i="2"/>
  <c r="M29" i="2"/>
  <c r="L29" i="2"/>
  <c r="K29" i="2"/>
  <c r="J29" i="2"/>
  <c r="I29" i="2"/>
  <c r="H29" i="2"/>
  <c r="G29" i="2"/>
  <c r="F29" i="2"/>
  <c r="E29" i="2"/>
  <c r="D29" i="2"/>
  <c r="C29" i="2"/>
  <c r="U28" i="2"/>
  <c r="T28" i="2"/>
  <c r="S28" i="2"/>
  <c r="R28" i="2"/>
  <c r="N28" i="2"/>
  <c r="M28" i="2"/>
  <c r="L28" i="2"/>
  <c r="K28" i="2"/>
  <c r="J28" i="2"/>
  <c r="I28" i="2"/>
  <c r="H28" i="2"/>
  <c r="G28" i="2"/>
  <c r="F28" i="2"/>
  <c r="E28" i="2"/>
  <c r="D28" i="2"/>
  <c r="C28" i="2"/>
  <c r="U27" i="2"/>
  <c r="T27" i="2"/>
  <c r="S27" i="2"/>
  <c r="R27" i="2"/>
  <c r="N27" i="2"/>
  <c r="M27" i="2"/>
  <c r="L27" i="2"/>
  <c r="K27" i="2"/>
  <c r="J27" i="2"/>
  <c r="I27" i="2"/>
  <c r="H27" i="2"/>
  <c r="G27" i="2"/>
  <c r="F27" i="2"/>
  <c r="E27" i="2"/>
  <c r="D27" i="2"/>
  <c r="C27" i="2"/>
  <c r="U22" i="2"/>
  <c r="T22" i="2"/>
  <c r="S22" i="2"/>
  <c r="R22" i="2"/>
  <c r="N22" i="2"/>
  <c r="M22" i="2"/>
  <c r="L22" i="2"/>
  <c r="K22" i="2"/>
  <c r="J22" i="2"/>
  <c r="I22" i="2"/>
  <c r="H22" i="2"/>
  <c r="G22" i="2"/>
  <c r="F22" i="2"/>
  <c r="E22" i="2"/>
  <c r="D22" i="2"/>
  <c r="C22" i="2"/>
  <c r="V20" i="2"/>
  <c r="O20" i="2"/>
  <c r="V15" i="2"/>
  <c r="V14" i="2"/>
  <c r="V13" i="2"/>
  <c r="O13" i="2"/>
  <c r="V12" i="2"/>
  <c r="O12" i="2"/>
  <c r="R27" i="1"/>
  <c r="S27" i="1"/>
  <c r="T27" i="1"/>
  <c r="U27" i="1"/>
  <c r="R28" i="1"/>
  <c r="S28" i="1"/>
  <c r="T28" i="1"/>
  <c r="U28" i="1"/>
  <c r="R29" i="1"/>
  <c r="S29" i="1"/>
  <c r="T29" i="1"/>
  <c r="U29" i="1"/>
  <c r="V13" i="1"/>
  <c r="V14" i="1"/>
  <c r="V15" i="1"/>
  <c r="V12" i="1"/>
  <c r="S22" i="1"/>
  <c r="T22" i="1"/>
  <c r="U22" i="1"/>
  <c r="R22" i="1"/>
  <c r="W15" i="1"/>
  <c r="U23" i="1"/>
  <c r="R23" i="1"/>
  <c r="W14" i="1"/>
  <c r="T23" i="1"/>
  <c r="W12" i="1"/>
  <c r="S23" i="1"/>
  <c r="D23" i="2"/>
  <c r="S23" i="2"/>
  <c r="T23" i="2"/>
  <c r="L23" i="2"/>
  <c r="I23" i="2"/>
  <c r="J23" i="2"/>
  <c r="C23" i="2"/>
  <c r="G23" i="2"/>
  <c r="K23" i="2"/>
  <c r="H23" i="2"/>
  <c r="E23" i="2"/>
  <c r="M23" i="2"/>
  <c r="F23" i="2"/>
  <c r="N23" i="2"/>
  <c r="U23" i="2"/>
  <c r="R23" i="2"/>
  <c r="D27" i="1"/>
  <c r="E27" i="1"/>
  <c r="F27" i="1"/>
  <c r="G27" i="1"/>
  <c r="H27" i="1"/>
  <c r="I27" i="1"/>
  <c r="J27" i="1"/>
  <c r="K27" i="1"/>
  <c r="L27" i="1"/>
  <c r="M27" i="1"/>
  <c r="N27" i="1"/>
  <c r="D28" i="1"/>
  <c r="E28" i="1"/>
  <c r="F28" i="1"/>
  <c r="G28" i="1"/>
  <c r="H28" i="1"/>
  <c r="I28" i="1"/>
  <c r="J28" i="1"/>
  <c r="K28" i="1"/>
  <c r="L28" i="1"/>
  <c r="M28" i="1"/>
  <c r="N28" i="1"/>
  <c r="D29" i="1"/>
  <c r="E29" i="1"/>
  <c r="F29" i="1"/>
  <c r="G29" i="1"/>
  <c r="H29" i="1"/>
  <c r="I29" i="1"/>
  <c r="J29" i="1"/>
  <c r="K29" i="1"/>
  <c r="L29" i="1"/>
  <c r="M29" i="1"/>
  <c r="N29" i="1"/>
  <c r="C29" i="1"/>
  <c r="C28" i="1"/>
  <c r="C27" i="1"/>
  <c r="O14" i="1"/>
  <c r="O22" i="1"/>
  <c r="O13" i="1"/>
  <c r="O15" i="1"/>
  <c r="O12" i="1"/>
  <c r="D22" i="1"/>
  <c r="E22" i="1"/>
  <c r="K22" i="1"/>
  <c r="C22" i="1"/>
  <c r="F22" i="1"/>
  <c r="G22" i="1"/>
  <c r="H22" i="1"/>
  <c r="I22" i="1"/>
  <c r="J22" i="1"/>
  <c r="L22" i="1"/>
  <c r="M22" i="1"/>
  <c r="N22" i="1"/>
  <c r="K23" i="1"/>
  <c r="M23" i="1"/>
  <c r="I23" i="1"/>
  <c r="N23" i="1"/>
  <c r="J23" i="1"/>
  <c r="H23" i="1"/>
  <c r="W13" i="1"/>
  <c r="W22" i="1"/>
  <c r="L23" i="1"/>
  <c r="D23" i="1"/>
  <c r="C23" i="1"/>
  <c r="G23" i="1"/>
  <c r="P13" i="1"/>
  <c r="F23" i="1"/>
  <c r="E23" i="1"/>
  <c r="P15" i="1"/>
  <c r="P12" i="2"/>
  <c r="P14" i="2"/>
  <c r="P15" i="2"/>
  <c r="W15" i="2"/>
  <c r="W12" i="2"/>
  <c r="W20" i="2"/>
  <c r="W13" i="2"/>
  <c r="W14" i="2"/>
  <c r="P20" i="2"/>
  <c r="P13" i="2"/>
  <c r="P14" i="1"/>
  <c r="P12" i="1"/>
  <c r="W22" i="2"/>
  <c r="P22" i="1"/>
  <c r="P22" i="2"/>
</calcChain>
</file>

<file path=xl/sharedStrings.xml><?xml version="1.0" encoding="utf-8"?>
<sst xmlns="http://schemas.openxmlformats.org/spreadsheetml/2006/main" count="88" uniqueCount="40">
  <si>
    <t>EMERA MAINE - Maine Public Service District</t>
  </si>
  <si>
    <t>Note : Data in kWhs</t>
  </si>
  <si>
    <t>Coincident Peak Demand, All Customers</t>
  </si>
  <si>
    <t>Note : Demand values include losses and unaccounted for energy (UFE), and are taken from the Daily Settlements</t>
  </si>
  <si>
    <t>Rate</t>
  </si>
  <si>
    <t>A</t>
  </si>
  <si>
    <t>C</t>
  </si>
  <si>
    <t>ES</t>
  </si>
  <si>
    <t>EP</t>
  </si>
  <si>
    <t>EST</t>
  </si>
  <si>
    <t>EPT</t>
  </si>
  <si>
    <t>ST</t>
  </si>
  <si>
    <t>HT</t>
  </si>
  <si>
    <t>SL_T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</si>
  <si>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</si>
  <si>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</si>
  <si>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</si>
  <si>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</si>
  <si>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</si>
  <si>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</si>
  <si>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</si>
  <si>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</si>
  <si>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</si>
  <si>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</si>
  <si>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</si>
  <si>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</si>
  <si>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</si>
  <si>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</si>
  <si>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Day</t>
  </si>
  <si>
    <t>Hour</t>
  </si>
  <si>
    <t>2015 Average Annual</t>
  </si>
  <si>
    <t>% of Total</t>
  </si>
  <si>
    <t>2016 Average Annual</t>
  </si>
  <si>
    <t>Small</t>
  </si>
  <si>
    <t>Medium</t>
  </si>
  <si>
    <t>Large</t>
  </si>
  <si>
    <t>Class</t>
  </si>
  <si>
    <t>Total</t>
  </si>
  <si>
    <t>% to Max</t>
  </si>
  <si>
    <t>Coincident Peak Demand, Standard Offer Only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</si>
</sst>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1" fontId="0" fillId="0" borderId="0" xfId="0" applyNumberFormat="1"/>
    <xf numFmtId="3" fontId="2" fillId="0" borderId="0" xfId="0" applyNumberFormat="1" applyFont="1" applyFill="1" applyBorder="1" applyAlignment="1">
      <alignment horizontal="center" wrapText="1"/>
    </xf>
    <xf numFmtId="1" fontId="0" fillId="0" borderId="1" xfId="0" applyNumberFormat="1" applyBorder="1"/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 vertical="center"/>
    </xf>
    <xf numFmtId="3" fontId="2" fillId="0" borderId="0" xfId="0" applyNumberFormat="1" applyFont="1" applyFill="1" applyBorder="1" applyAlignment="1">
      <alignment horizontal="center"/>
    </xf>
    <xf numFmtId="164" fontId="0" fillId="0" borderId="0" xfId="1" applyNumberFormat="1" applyFont="1"/>
    <xf numFmtId="3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/>
  </sheetViews>
  <sheetFormatPr defaultRowHeight="15" x14ac:dyDescent="0.25"/>
  <cols>
    <col min="2" max="2" width="9.7109375" bestFit="1" customWidth="1"/>
  </cols>
  <sheetData>
    <row r="1" spans="1: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thickBot="1" x14ac:dyDescent="0.3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"/>
      <c r="Y6" s="1"/>
    </row>
    <row r="7" spans="1:25" ht="15.75" thickTop="1" x14ac:dyDescent="0.25"/>
    <row r="8" spans="1:25" x14ac:dyDescent="0.25">
      <c r="A8" s="1"/>
      <c r="B8" s="4" t="s">
        <v>26</v>
      </c>
      <c r="C8" s="5">
        <v>2015</v>
      </c>
      <c r="D8" s="5">
        <v>2015</v>
      </c>
      <c r="E8" s="5">
        <v>2015</v>
      </c>
      <c r="F8" s="5">
        <v>2015</v>
      </c>
      <c r="G8" s="5">
        <v>2015</v>
      </c>
      <c r="H8" s="5">
        <v>2015</v>
      </c>
      <c r="I8" s="5">
        <v>2015</v>
      </c>
      <c r="J8" s="5">
        <v>2015</v>
      </c>
      <c r="K8" s="5">
        <v>2015</v>
      </c>
      <c r="L8" s="5">
        <v>2015</v>
      </c>
      <c r="M8" s="5">
        <v>2015</v>
      </c>
      <c r="N8" s="5">
        <v>2015</v>
      </c>
      <c r="O8" s="14" t="s">
        <v>30</v>
      </c>
      <c r="P8" s="14" t="s">
        <v>31</v>
      </c>
      <c r="Q8" s="6"/>
      <c r="R8" s="5">
        <v>2016</v>
      </c>
      <c r="S8" s="5">
        <v>2016</v>
      </c>
      <c r="T8" s="5">
        <v>2016</v>
      </c>
      <c r="U8" s="5">
        <v>2016</v>
      </c>
      <c r="V8" s="14" t="s">
        <v>32</v>
      </c>
      <c r="W8" s="14" t="s">
        <v>31</v>
      </c>
    </row>
    <row r="9" spans="1:25" x14ac:dyDescent="0.25">
      <c r="A9" s="1"/>
      <c r="B9" s="4" t="s">
        <v>27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18</v>
      </c>
      <c r="H9" s="5" t="s">
        <v>19</v>
      </c>
      <c r="I9" s="5" t="s">
        <v>20</v>
      </c>
      <c r="J9" s="5" t="s">
        <v>21</v>
      </c>
      <c r="K9" s="5" t="s">
        <v>22</v>
      </c>
      <c r="L9" s="5" t="s">
        <v>23</v>
      </c>
      <c r="M9" s="5" t="s">
        <v>24</v>
      </c>
      <c r="N9" s="5" t="s">
        <v>25</v>
      </c>
      <c r="O9" s="14"/>
      <c r="P9" s="14"/>
      <c r="Q9" s="6"/>
      <c r="R9" s="5" t="s">
        <v>14</v>
      </c>
      <c r="S9" s="5" t="s">
        <v>15</v>
      </c>
      <c r="T9" s="5" t="s">
        <v>16</v>
      </c>
      <c r="U9" s="5" t="s">
        <v>17</v>
      </c>
      <c r="V9" s="14"/>
      <c r="W9" s="14"/>
    </row>
    <row r="10" spans="1:25" x14ac:dyDescent="0.25">
      <c r="A10" s="1"/>
      <c r="B10" s="4" t="s">
        <v>28</v>
      </c>
      <c r="C10" s="5">
        <v>8</v>
      </c>
      <c r="D10" s="5">
        <v>2</v>
      </c>
      <c r="E10" s="5">
        <v>5</v>
      </c>
      <c r="F10" s="5">
        <v>8</v>
      </c>
      <c r="G10" s="5">
        <v>27</v>
      </c>
      <c r="H10" s="5">
        <v>2</v>
      </c>
      <c r="I10" s="5">
        <v>14</v>
      </c>
      <c r="J10" s="5">
        <v>19</v>
      </c>
      <c r="K10" s="5">
        <v>8</v>
      </c>
      <c r="L10" s="5">
        <v>19</v>
      </c>
      <c r="M10" s="5">
        <v>30</v>
      </c>
      <c r="N10" s="5">
        <v>14</v>
      </c>
      <c r="O10" s="14"/>
      <c r="P10" s="14"/>
      <c r="Q10" s="6"/>
      <c r="R10" s="5">
        <v>4</v>
      </c>
      <c r="S10" s="5">
        <v>3</v>
      </c>
      <c r="T10" s="5">
        <v>3</v>
      </c>
      <c r="U10" s="5">
        <v>5</v>
      </c>
      <c r="V10" s="14"/>
      <c r="W10" s="14"/>
    </row>
    <row r="11" spans="1:25" x14ac:dyDescent="0.25">
      <c r="B11" s="7" t="s">
        <v>29</v>
      </c>
      <c r="C11" s="8">
        <v>18</v>
      </c>
      <c r="D11" s="8">
        <v>18</v>
      </c>
      <c r="E11" s="8">
        <v>19</v>
      </c>
      <c r="F11" s="8">
        <v>9</v>
      </c>
      <c r="G11" s="8">
        <v>11</v>
      </c>
      <c r="H11" s="8">
        <v>11</v>
      </c>
      <c r="I11" s="8">
        <v>17</v>
      </c>
      <c r="J11" s="8">
        <v>14</v>
      </c>
      <c r="K11" s="8">
        <v>14</v>
      </c>
      <c r="L11" s="8">
        <v>19</v>
      </c>
      <c r="M11" s="8">
        <v>17</v>
      </c>
      <c r="N11" s="8">
        <v>17</v>
      </c>
      <c r="O11" s="15"/>
      <c r="P11" s="15"/>
      <c r="Q11" s="9"/>
      <c r="R11" s="8">
        <v>19</v>
      </c>
      <c r="S11" s="8">
        <v>18</v>
      </c>
      <c r="T11" s="8">
        <v>19</v>
      </c>
      <c r="U11" s="8">
        <v>11</v>
      </c>
      <c r="V11" s="15"/>
      <c r="W11" s="15"/>
    </row>
    <row r="12" spans="1:25" x14ac:dyDescent="0.25">
      <c r="A12" s="16" t="s">
        <v>4</v>
      </c>
      <c r="B12" s="2" t="s">
        <v>5</v>
      </c>
      <c r="C12" s="13">
        <v>40758</v>
      </c>
      <c r="D12" s="13">
        <v>38118</v>
      </c>
      <c r="E12" s="13">
        <v>35281</v>
      </c>
      <c r="F12" s="13">
        <v>24339</v>
      </c>
      <c r="G12" s="13">
        <v>24465</v>
      </c>
      <c r="H12" s="13">
        <v>21940</v>
      </c>
      <c r="I12" s="13">
        <v>27001</v>
      </c>
      <c r="J12" s="13">
        <v>24964</v>
      </c>
      <c r="K12" s="13">
        <v>21256</v>
      </c>
      <c r="L12" s="13">
        <v>28050</v>
      </c>
      <c r="M12" s="13">
        <v>30935</v>
      </c>
      <c r="N12" s="13">
        <v>33514</v>
      </c>
      <c r="O12" s="13">
        <f>AVERAGE(C12:N12)</f>
        <v>29218.416666666668</v>
      </c>
      <c r="P12" s="12">
        <f>O12/$O$22</f>
        <v>0.35160866875052021</v>
      </c>
      <c r="R12" s="13">
        <v>36155</v>
      </c>
      <c r="S12" s="13">
        <v>32684</v>
      </c>
      <c r="T12" s="13">
        <v>32161</v>
      </c>
      <c r="U12" s="13">
        <v>27143</v>
      </c>
      <c r="V12" s="13">
        <f>AVERAGE(R12:U12)</f>
        <v>32035.75</v>
      </c>
      <c r="W12" s="12">
        <f>V12/$V$22</f>
        <v>0.37844055663185749</v>
      </c>
    </row>
    <row r="13" spans="1:25" x14ac:dyDescent="0.25">
      <c r="A13" s="16"/>
      <c r="B13" s="2" t="s">
        <v>6</v>
      </c>
      <c r="C13" s="13">
        <v>20861</v>
      </c>
      <c r="D13" s="13">
        <v>21099</v>
      </c>
      <c r="E13" s="13">
        <v>18304</v>
      </c>
      <c r="F13" s="13">
        <v>15385</v>
      </c>
      <c r="G13" s="13">
        <v>12991</v>
      </c>
      <c r="H13" s="13">
        <v>13637</v>
      </c>
      <c r="I13" s="13">
        <v>18210</v>
      </c>
      <c r="J13" s="13">
        <v>19480</v>
      </c>
      <c r="K13" s="13">
        <v>17099</v>
      </c>
      <c r="L13" s="13">
        <v>16437</v>
      </c>
      <c r="M13" s="13">
        <v>20675</v>
      </c>
      <c r="N13" s="13">
        <v>18230</v>
      </c>
      <c r="O13" s="13">
        <f t="shared" ref="O13:O20" si="0">AVERAGE(C13:N13)</f>
        <v>17700.666666666668</v>
      </c>
      <c r="P13" s="12">
        <f t="shared" ref="P13:P20" si="1">O13/$O$22</f>
        <v>0.21300633479443759</v>
      </c>
      <c r="R13" s="13">
        <v>16812</v>
      </c>
      <c r="S13" s="13">
        <v>17523</v>
      </c>
      <c r="T13" s="13">
        <v>16871</v>
      </c>
      <c r="U13" s="13">
        <v>15349</v>
      </c>
      <c r="V13" s="13">
        <f t="shared" ref="V13:V20" si="2">AVERAGE(R13:U13)</f>
        <v>16638.75</v>
      </c>
      <c r="W13" s="12">
        <f t="shared" ref="W13:W20" si="3">V13/$V$22</f>
        <v>0.19655471814015027</v>
      </c>
    </row>
    <row r="14" spans="1:25" x14ac:dyDescent="0.25">
      <c r="A14" s="16"/>
      <c r="B14" s="2" t="s">
        <v>7</v>
      </c>
      <c r="C14" s="13">
        <v>15233</v>
      </c>
      <c r="D14" s="13">
        <v>16487</v>
      </c>
      <c r="E14" s="13">
        <v>13827</v>
      </c>
      <c r="F14" s="13">
        <v>12516</v>
      </c>
      <c r="G14" s="13">
        <v>11193</v>
      </c>
      <c r="H14" s="13">
        <v>10719</v>
      </c>
      <c r="I14" s="13">
        <v>13213</v>
      </c>
      <c r="J14" s="13">
        <v>14932</v>
      </c>
      <c r="K14" s="13">
        <v>13763</v>
      </c>
      <c r="L14" s="13">
        <v>11078</v>
      </c>
      <c r="M14" s="13">
        <v>12760</v>
      </c>
      <c r="N14" s="13">
        <v>12722</v>
      </c>
      <c r="O14" s="13">
        <f>AVERAGE(C14:N14)</f>
        <v>13203.583333333334</v>
      </c>
      <c r="P14" s="12">
        <f t="shared" si="1"/>
        <v>0.15888932010016135</v>
      </c>
      <c r="R14" s="13">
        <v>11439</v>
      </c>
      <c r="S14" s="13">
        <v>13824</v>
      </c>
      <c r="T14" s="13">
        <v>14373</v>
      </c>
      <c r="U14" s="13">
        <v>12957</v>
      </c>
      <c r="V14" s="13">
        <f t="shared" si="2"/>
        <v>13148.25</v>
      </c>
      <c r="W14" s="12">
        <f t="shared" si="3"/>
        <v>0.15532119737277322</v>
      </c>
    </row>
    <row r="15" spans="1:25" x14ac:dyDescent="0.25">
      <c r="A15" s="16"/>
      <c r="B15" s="2" t="s">
        <v>8</v>
      </c>
      <c r="C15" s="13">
        <v>1988</v>
      </c>
      <c r="D15" s="13">
        <v>2141</v>
      </c>
      <c r="E15" s="13">
        <v>1800</v>
      </c>
      <c r="F15" s="13">
        <v>1759</v>
      </c>
      <c r="G15" s="13">
        <v>1664</v>
      </c>
      <c r="H15" s="13">
        <v>1548</v>
      </c>
      <c r="I15" s="13">
        <v>1784</v>
      </c>
      <c r="J15" s="13">
        <v>2161</v>
      </c>
      <c r="K15" s="13">
        <v>2011</v>
      </c>
      <c r="L15" s="13">
        <v>1481</v>
      </c>
      <c r="M15" s="13">
        <v>1737</v>
      </c>
      <c r="N15" s="13">
        <v>1717</v>
      </c>
      <c r="O15" s="13">
        <f t="shared" si="0"/>
        <v>1815.9166666666667</v>
      </c>
      <c r="P15" s="12">
        <f t="shared" si="1"/>
        <v>2.1852383344815589E-2</v>
      </c>
      <c r="R15" s="13">
        <v>1510</v>
      </c>
      <c r="S15" s="13">
        <v>1841</v>
      </c>
      <c r="T15" s="13">
        <v>1892</v>
      </c>
      <c r="U15" s="13">
        <v>1811</v>
      </c>
      <c r="V15" s="13">
        <f t="shared" si="2"/>
        <v>1763.5</v>
      </c>
      <c r="W15" s="12">
        <f t="shared" si="3"/>
        <v>2.0832348910834946E-2</v>
      </c>
    </row>
    <row r="16" spans="1:25" x14ac:dyDescent="0.25">
      <c r="A16" s="16"/>
      <c r="B16" s="2" t="s">
        <v>9</v>
      </c>
      <c r="C16" s="13">
        <v>556</v>
      </c>
      <c r="D16" s="13">
        <v>551</v>
      </c>
      <c r="E16" s="13">
        <v>531</v>
      </c>
      <c r="F16" s="13">
        <v>1089</v>
      </c>
      <c r="G16" s="13">
        <v>1989</v>
      </c>
      <c r="H16" s="13">
        <v>1552</v>
      </c>
      <c r="I16" s="13">
        <v>2017</v>
      </c>
      <c r="J16" s="13">
        <v>2191</v>
      </c>
      <c r="K16" s="13">
        <v>1988</v>
      </c>
      <c r="L16" s="13">
        <v>1375</v>
      </c>
      <c r="M16" s="13">
        <v>1073</v>
      </c>
      <c r="N16" s="13">
        <v>1039</v>
      </c>
      <c r="O16" s="13">
        <f t="shared" si="0"/>
        <v>1329.25</v>
      </c>
      <c r="P16" s="12">
        <f t="shared" si="1"/>
        <v>1.5995932574602058E-2</v>
      </c>
      <c r="R16" s="13">
        <v>980</v>
      </c>
      <c r="S16" s="13">
        <v>1035</v>
      </c>
      <c r="T16" s="13">
        <v>1009</v>
      </c>
      <c r="U16" s="13">
        <v>1115</v>
      </c>
      <c r="V16" s="13">
        <f t="shared" ref="V16:V20" si="4">AVERAGE(R16:U16)</f>
        <v>1034.75</v>
      </c>
      <c r="W16" s="12">
        <f t="shared" ref="W16:W20" si="5">V16/$V$22</f>
        <v>1.2223574162453338E-2</v>
      </c>
    </row>
    <row r="17" spans="1:23" x14ac:dyDescent="0.25">
      <c r="A17" s="16"/>
      <c r="B17" s="2" t="s">
        <v>10</v>
      </c>
      <c r="C17" s="13">
        <v>1967</v>
      </c>
      <c r="D17" s="13">
        <v>1813</v>
      </c>
      <c r="E17" s="13">
        <v>1802</v>
      </c>
      <c r="F17" s="13">
        <v>1705</v>
      </c>
      <c r="G17" s="13">
        <v>2575</v>
      </c>
      <c r="H17" s="13">
        <v>2417</v>
      </c>
      <c r="I17" s="13">
        <v>2185</v>
      </c>
      <c r="J17" s="13">
        <v>2714</v>
      </c>
      <c r="K17" s="13">
        <v>2525</v>
      </c>
      <c r="L17" s="13">
        <v>2032</v>
      </c>
      <c r="M17" s="13">
        <v>2399</v>
      </c>
      <c r="N17" s="13">
        <v>2404</v>
      </c>
      <c r="O17" s="13">
        <f t="shared" si="0"/>
        <v>2211.5</v>
      </c>
      <c r="P17" s="12">
        <f t="shared" si="1"/>
        <v>2.6612755229439497E-2</v>
      </c>
      <c r="R17" s="13">
        <v>2290</v>
      </c>
      <c r="S17" s="13">
        <v>2039</v>
      </c>
      <c r="T17" s="13">
        <v>2035</v>
      </c>
      <c r="U17" s="13">
        <v>2081</v>
      </c>
      <c r="V17" s="13">
        <f t="shared" si="4"/>
        <v>2111.25</v>
      </c>
      <c r="W17" s="12">
        <f t="shared" si="5"/>
        <v>2.4940343996597836E-2</v>
      </c>
    </row>
    <row r="18" spans="1:23" x14ac:dyDescent="0.25">
      <c r="A18" s="16"/>
      <c r="B18" s="2" t="s">
        <v>11</v>
      </c>
      <c r="C18" s="13">
        <v>2338</v>
      </c>
      <c r="D18" s="13">
        <v>2558</v>
      </c>
      <c r="E18" s="13">
        <v>4469</v>
      </c>
      <c r="F18" s="13">
        <v>6434</v>
      </c>
      <c r="G18" s="13">
        <v>5807</v>
      </c>
      <c r="H18" s="13">
        <v>5651</v>
      </c>
      <c r="I18" s="13">
        <v>4556</v>
      </c>
      <c r="J18" s="13">
        <v>5710</v>
      </c>
      <c r="K18" s="13">
        <v>6085</v>
      </c>
      <c r="L18" s="13">
        <v>2267</v>
      </c>
      <c r="M18" s="13">
        <v>4335</v>
      </c>
      <c r="N18" s="13">
        <v>4212</v>
      </c>
      <c r="O18" s="13">
        <f t="shared" si="0"/>
        <v>4535.166666666667</v>
      </c>
      <c r="P18" s="12">
        <f t="shared" si="1"/>
        <v>5.457530202338369E-2</v>
      </c>
      <c r="R18" s="13">
        <v>4261</v>
      </c>
      <c r="S18" s="13">
        <v>2420</v>
      </c>
      <c r="T18" s="13">
        <v>4611</v>
      </c>
      <c r="U18" s="13">
        <v>6248</v>
      </c>
      <c r="V18" s="13">
        <f t="shared" si="4"/>
        <v>4385</v>
      </c>
      <c r="W18" s="12">
        <f t="shared" si="5"/>
        <v>5.1800311865047487E-2</v>
      </c>
    </row>
    <row r="19" spans="1:23" x14ac:dyDescent="0.25">
      <c r="A19" s="16"/>
      <c r="B19" s="2" t="s">
        <v>12</v>
      </c>
      <c r="C19" s="13">
        <v>13255</v>
      </c>
      <c r="D19" s="13">
        <v>9732</v>
      </c>
      <c r="E19" s="13">
        <v>12612</v>
      </c>
      <c r="F19" s="13">
        <v>13120</v>
      </c>
      <c r="G19" s="13">
        <v>13135</v>
      </c>
      <c r="H19" s="13">
        <v>15323</v>
      </c>
      <c r="I19" s="13">
        <v>12291</v>
      </c>
      <c r="J19" s="13">
        <v>13282</v>
      </c>
      <c r="K19" s="13">
        <v>11518</v>
      </c>
      <c r="L19" s="13">
        <v>11201</v>
      </c>
      <c r="M19" s="13">
        <v>12001</v>
      </c>
      <c r="N19" s="13">
        <v>12741</v>
      </c>
      <c r="O19" s="13">
        <f t="shared" si="0"/>
        <v>12517.583333333334</v>
      </c>
      <c r="P19" s="12">
        <f t="shared" si="1"/>
        <v>0.15063413127475078</v>
      </c>
      <c r="R19" s="13">
        <v>12873</v>
      </c>
      <c r="S19" s="13">
        <v>13076</v>
      </c>
      <c r="T19" s="13">
        <v>11899</v>
      </c>
      <c r="U19" s="13">
        <v>12818</v>
      </c>
      <c r="V19" s="13">
        <f t="shared" si="4"/>
        <v>12666.5</v>
      </c>
      <c r="W19" s="12">
        <f t="shared" si="5"/>
        <v>0.14963025090960638</v>
      </c>
    </row>
    <row r="20" spans="1:23" x14ac:dyDescent="0.25">
      <c r="A20" s="16"/>
      <c r="B20" s="2" t="s">
        <v>13</v>
      </c>
      <c r="C20" s="13">
        <v>1152</v>
      </c>
      <c r="D20" s="13">
        <v>1311</v>
      </c>
      <c r="E20" s="13">
        <v>1189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1083</v>
      </c>
      <c r="M20" s="13">
        <v>1062</v>
      </c>
      <c r="N20" s="13">
        <v>1009</v>
      </c>
      <c r="O20" s="13">
        <f t="shared" si="0"/>
        <v>567.16666666666663</v>
      </c>
      <c r="P20" s="12">
        <f t="shared" si="1"/>
        <v>6.8251719078892608E-3</v>
      </c>
      <c r="R20" s="13">
        <v>975</v>
      </c>
      <c r="S20" s="13">
        <v>1069</v>
      </c>
      <c r="T20" s="13">
        <v>1429</v>
      </c>
      <c r="U20" s="13">
        <v>0</v>
      </c>
      <c r="V20" s="13">
        <f t="shared" si="4"/>
        <v>868.25</v>
      </c>
      <c r="W20" s="12">
        <f t="shared" si="5"/>
        <v>1.0256698010679015E-2</v>
      </c>
    </row>
    <row r="21" spans="1:23" x14ac:dyDescent="0.25">
      <c r="A21" s="10"/>
      <c r="B21" s="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R21" s="13"/>
      <c r="S21" s="13"/>
      <c r="T21" s="13"/>
      <c r="U21" s="13"/>
      <c r="V21" s="13"/>
    </row>
    <row r="22" spans="1:23" x14ac:dyDescent="0.25">
      <c r="A22" s="10"/>
      <c r="B22" s="2" t="s">
        <v>37</v>
      </c>
      <c r="C22" s="13">
        <f>SUM(C12:C20)</f>
        <v>98108</v>
      </c>
      <c r="D22" s="13">
        <f t="shared" ref="D22:P22" si="6">SUM(D12:D20)</f>
        <v>93810</v>
      </c>
      <c r="E22" s="13">
        <f t="shared" si="6"/>
        <v>89815</v>
      </c>
      <c r="F22" s="13">
        <f t="shared" si="6"/>
        <v>76347</v>
      </c>
      <c r="G22" s="13">
        <f t="shared" si="6"/>
        <v>73819</v>
      </c>
      <c r="H22" s="13">
        <f t="shared" si="6"/>
        <v>72787</v>
      </c>
      <c r="I22" s="13">
        <f t="shared" si="6"/>
        <v>81257</v>
      </c>
      <c r="J22" s="13">
        <f t="shared" si="6"/>
        <v>85434</v>
      </c>
      <c r="K22" s="13">
        <f t="shared" si="6"/>
        <v>76245</v>
      </c>
      <c r="L22" s="13">
        <f t="shared" si="6"/>
        <v>75004</v>
      </c>
      <c r="M22" s="13">
        <f t="shared" si="6"/>
        <v>86977</v>
      </c>
      <c r="N22" s="13">
        <f t="shared" si="6"/>
        <v>87588</v>
      </c>
      <c r="O22" s="13">
        <f t="shared" si="6"/>
        <v>83099.25</v>
      </c>
      <c r="P22">
        <f t="shared" si="6"/>
        <v>0.99999999999999989</v>
      </c>
      <c r="R22" s="13">
        <f>SUM(R12:R20)</f>
        <v>87295</v>
      </c>
      <c r="S22" s="13">
        <f t="shared" ref="S22:W22" si="7">SUM(S12:S20)</f>
        <v>85511</v>
      </c>
      <c r="T22" s="13">
        <f t="shared" si="7"/>
        <v>86280</v>
      </c>
      <c r="U22" s="13">
        <f t="shared" si="7"/>
        <v>79522</v>
      </c>
      <c r="V22" s="13">
        <f>SUM(V12:V20)</f>
        <v>84652</v>
      </c>
      <c r="W22" s="13">
        <f t="shared" si="7"/>
        <v>1</v>
      </c>
    </row>
    <row r="23" spans="1:23" x14ac:dyDescent="0.25">
      <c r="A23" s="10"/>
      <c r="B23" s="11" t="s">
        <v>38</v>
      </c>
      <c r="C23" s="12">
        <f>C22/MAX($C$22:$N$22)</f>
        <v>1</v>
      </c>
      <c r="D23" s="12">
        <f t="shared" ref="D23:O23" si="8">D22/MAX($C$22:$N$22)</f>
        <v>0.95619113629877273</v>
      </c>
      <c r="E23" s="12">
        <f t="shared" si="8"/>
        <v>0.91547070575284384</v>
      </c>
      <c r="F23" s="12">
        <f t="shared" si="8"/>
        <v>0.77819341949688103</v>
      </c>
      <c r="G23" s="12">
        <f t="shared" si="8"/>
        <v>0.75242589798997028</v>
      </c>
      <c r="H23" s="12">
        <f t="shared" si="8"/>
        <v>0.74190687813430101</v>
      </c>
      <c r="I23" s="12">
        <f t="shared" si="8"/>
        <v>0.82824030660088876</v>
      </c>
      <c r="J23" s="12">
        <f t="shared" si="8"/>
        <v>0.87081583560973619</v>
      </c>
      <c r="K23" s="12">
        <f t="shared" si="8"/>
        <v>0.77715374892975086</v>
      </c>
      <c r="L23" s="12">
        <f t="shared" si="8"/>
        <v>0.76450442369633465</v>
      </c>
      <c r="M23" s="12">
        <f t="shared" si="8"/>
        <v>0.88654340114975339</v>
      </c>
      <c r="N23" s="12">
        <f t="shared" si="8"/>
        <v>0.89277123170383654</v>
      </c>
      <c r="O23" s="12">
        <f t="shared" si="8"/>
        <v>0.84701808211358909</v>
      </c>
      <c r="R23" s="12">
        <f>R22/MAX($R$22:$U$22)</f>
        <v>1</v>
      </c>
      <c r="S23" s="12">
        <f t="shared" ref="S23:V23" si="9">S22/MAX($R$22:$U$22)</f>
        <v>0.97956354888596142</v>
      </c>
      <c r="T23" s="12">
        <f t="shared" si="9"/>
        <v>0.98837275903545452</v>
      </c>
      <c r="U23" s="12">
        <f t="shared" si="9"/>
        <v>0.91095709949023429</v>
      </c>
      <c r="V23" s="12">
        <f t="shared" si="9"/>
        <v>0.96972335185291259</v>
      </c>
    </row>
    <row r="24" spans="1:23" x14ac:dyDescent="0.25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23" x14ac:dyDescent="0.25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7" spans="1:23" x14ac:dyDescent="0.25">
      <c r="A27" s="16" t="s">
        <v>36</v>
      </c>
      <c r="B27" s="2" t="s">
        <v>33</v>
      </c>
      <c r="C27" s="13">
        <f>C12+C13+C20</f>
        <v>62771</v>
      </c>
      <c r="D27" s="13">
        <f t="shared" ref="D27:N27" si="10">D12+D13+D20</f>
        <v>60528</v>
      </c>
      <c r="E27" s="13">
        <f t="shared" si="10"/>
        <v>54774</v>
      </c>
      <c r="F27" s="13">
        <f t="shared" si="10"/>
        <v>39724</v>
      </c>
      <c r="G27" s="13">
        <f t="shared" si="10"/>
        <v>37456</v>
      </c>
      <c r="H27" s="13">
        <f t="shared" si="10"/>
        <v>35577</v>
      </c>
      <c r="I27" s="13">
        <f t="shared" si="10"/>
        <v>45211</v>
      </c>
      <c r="J27" s="13">
        <f t="shared" si="10"/>
        <v>44444</v>
      </c>
      <c r="K27" s="13">
        <f t="shared" si="10"/>
        <v>38355</v>
      </c>
      <c r="L27" s="13">
        <f t="shared" si="10"/>
        <v>45570</v>
      </c>
      <c r="M27" s="13">
        <f t="shared" si="10"/>
        <v>52672</v>
      </c>
      <c r="N27" s="13">
        <f t="shared" si="10"/>
        <v>52753</v>
      </c>
      <c r="O27" s="13"/>
      <c r="P27" s="13"/>
      <c r="Q27" s="13"/>
      <c r="R27" s="13">
        <f t="shared" ref="R27:U27" si="11">R12+R13+R20</f>
        <v>53942</v>
      </c>
      <c r="S27" s="13">
        <f t="shared" si="11"/>
        <v>51276</v>
      </c>
      <c r="T27" s="13">
        <f t="shared" si="11"/>
        <v>50461</v>
      </c>
      <c r="U27" s="13">
        <f t="shared" si="11"/>
        <v>42492</v>
      </c>
    </row>
    <row r="28" spans="1:23" x14ac:dyDescent="0.25">
      <c r="A28" s="16"/>
      <c r="B28" s="2" t="s">
        <v>34</v>
      </c>
      <c r="C28" s="13">
        <f>C14+C15</f>
        <v>17221</v>
      </c>
      <c r="D28" s="13">
        <f t="shared" ref="D28:N28" si="12">D14+D15</f>
        <v>18628</v>
      </c>
      <c r="E28" s="13">
        <f t="shared" si="12"/>
        <v>15627</v>
      </c>
      <c r="F28" s="13">
        <f t="shared" si="12"/>
        <v>14275</v>
      </c>
      <c r="G28" s="13">
        <f t="shared" si="12"/>
        <v>12857</v>
      </c>
      <c r="H28" s="13">
        <f t="shared" si="12"/>
        <v>12267</v>
      </c>
      <c r="I28" s="13">
        <f t="shared" si="12"/>
        <v>14997</v>
      </c>
      <c r="J28" s="13">
        <f t="shared" si="12"/>
        <v>17093</v>
      </c>
      <c r="K28" s="13">
        <f t="shared" si="12"/>
        <v>15774</v>
      </c>
      <c r="L28" s="13">
        <f t="shared" si="12"/>
        <v>12559</v>
      </c>
      <c r="M28" s="13">
        <f t="shared" si="12"/>
        <v>14497</v>
      </c>
      <c r="N28" s="13">
        <f t="shared" si="12"/>
        <v>14439</v>
      </c>
      <c r="O28" s="13"/>
      <c r="P28" s="13"/>
      <c r="Q28" s="13"/>
      <c r="R28" s="13">
        <f t="shared" ref="R28:U28" si="13">R14+R15</f>
        <v>12949</v>
      </c>
      <c r="S28" s="13">
        <f t="shared" si="13"/>
        <v>15665</v>
      </c>
      <c r="T28" s="13">
        <f t="shared" si="13"/>
        <v>16265</v>
      </c>
      <c r="U28" s="13">
        <f t="shared" si="13"/>
        <v>14768</v>
      </c>
    </row>
    <row r="29" spans="1:23" x14ac:dyDescent="0.25">
      <c r="A29" s="16"/>
      <c r="B29" s="2" t="s">
        <v>35</v>
      </c>
      <c r="C29" s="13">
        <f>C16+C17+C18+C19</f>
        <v>18116</v>
      </c>
      <c r="D29" s="13">
        <f t="shared" ref="D29:N29" si="14">D16+D17+D18+D19</f>
        <v>14654</v>
      </c>
      <c r="E29" s="13">
        <f t="shared" si="14"/>
        <v>19414</v>
      </c>
      <c r="F29" s="13">
        <f t="shared" si="14"/>
        <v>22348</v>
      </c>
      <c r="G29" s="13">
        <f t="shared" si="14"/>
        <v>23506</v>
      </c>
      <c r="H29" s="13">
        <f t="shared" si="14"/>
        <v>24943</v>
      </c>
      <c r="I29" s="13">
        <f t="shared" si="14"/>
        <v>21049</v>
      </c>
      <c r="J29" s="13">
        <f t="shared" si="14"/>
        <v>23897</v>
      </c>
      <c r="K29" s="13">
        <f t="shared" si="14"/>
        <v>22116</v>
      </c>
      <c r="L29" s="13">
        <f t="shared" si="14"/>
        <v>16875</v>
      </c>
      <c r="M29" s="13">
        <f t="shared" si="14"/>
        <v>19808</v>
      </c>
      <c r="N29" s="13">
        <f t="shared" si="14"/>
        <v>20396</v>
      </c>
      <c r="O29" s="13"/>
      <c r="P29" s="13"/>
      <c r="Q29" s="13"/>
      <c r="R29" s="13">
        <f t="shared" ref="R29:U29" si="15">R16+R17+R18+R19</f>
        <v>20404</v>
      </c>
      <c r="S29" s="13">
        <f t="shared" si="15"/>
        <v>18570</v>
      </c>
      <c r="T29" s="13">
        <f t="shared" si="15"/>
        <v>19554</v>
      </c>
      <c r="U29" s="13">
        <f t="shared" si="15"/>
        <v>22262</v>
      </c>
    </row>
  </sheetData>
  <mergeCells count="6">
    <mergeCell ref="W8:W11"/>
    <mergeCell ref="A27:A29"/>
    <mergeCell ref="A12:A20"/>
    <mergeCell ref="O8:O11"/>
    <mergeCell ref="P8:P11"/>
    <mergeCell ref="V8:V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workbookViewId="0"/>
  </sheetViews>
  <sheetFormatPr defaultRowHeight="15" x14ac:dyDescent="0.25"/>
  <cols>
    <col min="2" max="2" width="9.7109375" bestFit="1" customWidth="1"/>
  </cols>
  <sheetData>
    <row r="1" spans="1: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 t="s">
        <v>39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thickBot="1" x14ac:dyDescent="0.3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"/>
      <c r="Y6" s="1"/>
    </row>
    <row r="7" spans="1:25" ht="15.75" thickTop="1" x14ac:dyDescent="0.25"/>
    <row r="8" spans="1:25" x14ac:dyDescent="0.25">
      <c r="A8" s="1"/>
      <c r="B8" s="4" t="s">
        <v>26</v>
      </c>
      <c r="C8" s="5">
        <v>2015</v>
      </c>
      <c r="D8" s="5">
        <v>2015</v>
      </c>
      <c r="E8" s="5">
        <v>2015</v>
      </c>
      <c r="F8" s="5">
        <v>2015</v>
      </c>
      <c r="G8" s="5">
        <v>2015</v>
      </c>
      <c r="H8" s="5">
        <v>2015</v>
      </c>
      <c r="I8" s="5">
        <v>2015</v>
      </c>
      <c r="J8" s="5">
        <v>2015</v>
      </c>
      <c r="K8" s="5">
        <v>2015</v>
      </c>
      <c r="L8" s="5">
        <v>2015</v>
      </c>
      <c r="M8" s="5">
        <v>2015</v>
      </c>
      <c r="N8" s="5">
        <v>2015</v>
      </c>
      <c r="O8" s="14" t="s">
        <v>30</v>
      </c>
      <c r="P8" s="14" t="s">
        <v>31</v>
      </c>
      <c r="Q8" s="6"/>
      <c r="R8" s="5">
        <v>2016</v>
      </c>
      <c r="S8" s="5">
        <v>2016</v>
      </c>
      <c r="T8" s="5">
        <v>2016</v>
      </c>
      <c r="U8" s="5">
        <v>2016</v>
      </c>
      <c r="V8" s="14" t="s">
        <v>32</v>
      </c>
      <c r="W8" s="14" t="s">
        <v>31</v>
      </c>
    </row>
    <row r="9" spans="1:25" x14ac:dyDescent="0.25">
      <c r="A9" s="1"/>
      <c r="B9" s="4" t="s">
        <v>27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18</v>
      </c>
      <c r="H9" s="5" t="s">
        <v>19</v>
      </c>
      <c r="I9" s="5" t="s">
        <v>20</v>
      </c>
      <c r="J9" s="5" t="s">
        <v>21</v>
      </c>
      <c r="K9" s="5" t="s">
        <v>22</v>
      </c>
      <c r="L9" s="5" t="s">
        <v>23</v>
      </c>
      <c r="M9" s="5" t="s">
        <v>24</v>
      </c>
      <c r="N9" s="5" t="s">
        <v>25</v>
      </c>
      <c r="O9" s="14"/>
      <c r="P9" s="14"/>
      <c r="Q9" s="6"/>
      <c r="R9" s="5" t="s">
        <v>14</v>
      </c>
      <c r="S9" s="5" t="s">
        <v>15</v>
      </c>
      <c r="T9" s="5" t="s">
        <v>16</v>
      </c>
      <c r="U9" s="5" t="s">
        <v>17</v>
      </c>
      <c r="V9" s="14"/>
      <c r="W9" s="14"/>
    </row>
    <row r="10" spans="1:25" x14ac:dyDescent="0.25">
      <c r="A10" s="1"/>
      <c r="B10" s="4" t="s">
        <v>28</v>
      </c>
      <c r="C10" s="5">
        <v>8</v>
      </c>
      <c r="D10" s="5">
        <v>2</v>
      </c>
      <c r="E10" s="5">
        <v>5</v>
      </c>
      <c r="F10" s="5">
        <v>8</v>
      </c>
      <c r="G10" s="5">
        <v>27</v>
      </c>
      <c r="H10" s="5">
        <v>2</v>
      </c>
      <c r="I10" s="5">
        <v>14</v>
      </c>
      <c r="J10" s="5">
        <v>19</v>
      </c>
      <c r="K10" s="5">
        <v>8</v>
      </c>
      <c r="L10" s="5">
        <v>19</v>
      </c>
      <c r="M10" s="5">
        <v>30</v>
      </c>
      <c r="N10" s="5">
        <v>14</v>
      </c>
      <c r="O10" s="14"/>
      <c r="P10" s="14"/>
      <c r="Q10" s="6"/>
      <c r="R10" s="5">
        <v>4</v>
      </c>
      <c r="S10" s="5">
        <v>3</v>
      </c>
      <c r="T10" s="5">
        <v>3</v>
      </c>
      <c r="U10" s="5">
        <v>5</v>
      </c>
      <c r="V10" s="14"/>
      <c r="W10" s="14"/>
    </row>
    <row r="11" spans="1:25" x14ac:dyDescent="0.25">
      <c r="B11" s="7" t="s">
        <v>29</v>
      </c>
      <c r="C11" s="8">
        <v>18</v>
      </c>
      <c r="D11" s="8">
        <v>18</v>
      </c>
      <c r="E11" s="8">
        <v>19</v>
      </c>
      <c r="F11" s="8">
        <v>9</v>
      </c>
      <c r="G11" s="8">
        <v>11</v>
      </c>
      <c r="H11" s="8">
        <v>11</v>
      </c>
      <c r="I11" s="8">
        <v>17</v>
      </c>
      <c r="J11" s="8">
        <v>14</v>
      </c>
      <c r="K11" s="8">
        <v>14</v>
      </c>
      <c r="L11" s="8">
        <v>19</v>
      </c>
      <c r="M11" s="8">
        <v>17</v>
      </c>
      <c r="N11" s="8">
        <v>17</v>
      </c>
      <c r="O11" s="15"/>
      <c r="P11" s="15"/>
      <c r="Q11" s="9"/>
      <c r="R11" s="8">
        <v>19</v>
      </c>
      <c r="S11" s="8">
        <v>18</v>
      </c>
      <c r="T11" s="8">
        <v>19</v>
      </c>
      <c r="U11" s="8">
        <v>11</v>
      </c>
      <c r="V11" s="15"/>
      <c r="W11" s="15"/>
    </row>
    <row r="12" spans="1:25" x14ac:dyDescent="0.25">
      <c r="A12" s="16" t="s">
        <v>4</v>
      </c>
      <c r="B12" s="2" t="s">
        <v>5</v>
      </c>
      <c r="C12" s="13">
        <v>40742</v>
      </c>
      <c r="D12" s="13">
        <v>38103</v>
      </c>
      <c r="E12" s="13">
        <v>35273</v>
      </c>
      <c r="F12" s="13">
        <v>24331</v>
      </c>
      <c r="G12" s="13">
        <v>24461</v>
      </c>
      <c r="H12" s="13">
        <v>21937</v>
      </c>
      <c r="I12" s="13">
        <v>26997</v>
      </c>
      <c r="J12" s="13">
        <v>24960</v>
      </c>
      <c r="K12" s="13">
        <v>21252</v>
      </c>
      <c r="L12" s="13">
        <v>28026</v>
      </c>
      <c r="M12" s="13">
        <v>30904</v>
      </c>
      <c r="N12" s="13">
        <v>33483</v>
      </c>
      <c r="O12" s="13">
        <f>AVERAGE(C12:N12)</f>
        <v>29205.75</v>
      </c>
      <c r="P12" s="12">
        <f>O12/$O$22</f>
        <v>0.50329504314646833</v>
      </c>
      <c r="R12" s="13">
        <v>36122</v>
      </c>
      <c r="S12" s="13">
        <v>32653</v>
      </c>
      <c r="T12" s="13">
        <v>32130</v>
      </c>
      <c r="U12" s="13">
        <v>27116</v>
      </c>
      <c r="V12" s="13">
        <f>AVERAGE(R12:U12)</f>
        <v>32005.25</v>
      </c>
      <c r="W12" s="12">
        <f>V12/$V$22</f>
        <v>0.56646710826154101</v>
      </c>
    </row>
    <row r="13" spans="1:25" x14ac:dyDescent="0.25">
      <c r="A13" s="16"/>
      <c r="B13" s="2" t="s">
        <v>6</v>
      </c>
      <c r="C13" s="13">
        <v>20367</v>
      </c>
      <c r="D13" s="13">
        <v>20659</v>
      </c>
      <c r="E13" s="13">
        <v>17895</v>
      </c>
      <c r="F13" s="13">
        <v>15035</v>
      </c>
      <c r="G13" s="13">
        <v>12595</v>
      </c>
      <c r="H13" s="13">
        <v>13228</v>
      </c>
      <c r="I13" s="13">
        <v>17725</v>
      </c>
      <c r="J13" s="13">
        <v>19053</v>
      </c>
      <c r="K13" s="13">
        <v>16475</v>
      </c>
      <c r="L13" s="13">
        <v>15661</v>
      </c>
      <c r="M13" s="13">
        <v>19486</v>
      </c>
      <c r="N13" s="13">
        <v>17142</v>
      </c>
      <c r="O13" s="13">
        <f t="shared" ref="O13:O20" si="0">AVERAGE(C13:N13)</f>
        <v>17110.083333333332</v>
      </c>
      <c r="P13" s="12">
        <f t="shared" ref="P13:P20" si="1">O13/$O$22</f>
        <v>0.29485358634822484</v>
      </c>
      <c r="R13" s="13">
        <v>15844</v>
      </c>
      <c r="S13" s="13">
        <v>16451</v>
      </c>
      <c r="T13" s="13">
        <v>15787</v>
      </c>
      <c r="U13" s="13">
        <v>14295</v>
      </c>
      <c r="V13" s="13">
        <f t="shared" ref="V13:V20" si="2">AVERAGE(R13:U13)</f>
        <v>15594.25</v>
      </c>
      <c r="W13" s="12">
        <f t="shared" ref="W13:W20" si="3">V13/$V$22</f>
        <v>0.27600564604268163</v>
      </c>
    </row>
    <row r="14" spans="1:25" x14ac:dyDescent="0.25">
      <c r="A14" s="16"/>
      <c r="B14" s="2" t="s">
        <v>7</v>
      </c>
      <c r="C14" s="13">
        <v>12956</v>
      </c>
      <c r="D14" s="13">
        <v>14044</v>
      </c>
      <c r="E14" s="13">
        <v>11524</v>
      </c>
      <c r="F14" s="13">
        <v>10323</v>
      </c>
      <c r="G14" s="13">
        <v>8868</v>
      </c>
      <c r="H14" s="13">
        <v>8742</v>
      </c>
      <c r="I14" s="13">
        <v>10752</v>
      </c>
      <c r="J14" s="13">
        <v>12105</v>
      </c>
      <c r="K14" s="13">
        <v>10397</v>
      </c>
      <c r="L14" s="13">
        <v>8355</v>
      </c>
      <c r="M14" s="13">
        <v>7072</v>
      </c>
      <c r="N14" s="13">
        <v>7039</v>
      </c>
      <c r="O14" s="13">
        <f>AVERAGE(C14:N14)</f>
        <v>10181.416666666666</v>
      </c>
      <c r="P14" s="12">
        <f t="shared" si="1"/>
        <v>0.17545368773416781</v>
      </c>
      <c r="R14" s="13">
        <v>6260</v>
      </c>
      <c r="S14" s="13">
        <v>8027</v>
      </c>
      <c r="T14" s="13">
        <v>8351</v>
      </c>
      <c r="U14" s="13">
        <v>7129</v>
      </c>
      <c r="V14" s="13">
        <f t="shared" si="2"/>
        <v>7441.75</v>
      </c>
      <c r="W14" s="12">
        <f t="shared" si="3"/>
        <v>0.13171297218129283</v>
      </c>
    </row>
    <row r="15" spans="1:25" x14ac:dyDescent="0.25">
      <c r="A15" s="16"/>
      <c r="B15" s="2" t="s">
        <v>8</v>
      </c>
      <c r="C15" s="13">
        <v>1167</v>
      </c>
      <c r="D15" s="13">
        <v>1248</v>
      </c>
      <c r="E15" s="13">
        <v>1034</v>
      </c>
      <c r="F15" s="13">
        <v>1074</v>
      </c>
      <c r="G15" s="13">
        <v>1064</v>
      </c>
      <c r="H15" s="13">
        <v>962</v>
      </c>
      <c r="I15" s="13">
        <v>1067</v>
      </c>
      <c r="J15" s="13">
        <v>1350</v>
      </c>
      <c r="K15" s="13">
        <v>1204</v>
      </c>
      <c r="L15" s="13">
        <v>802</v>
      </c>
      <c r="M15" s="13">
        <v>752</v>
      </c>
      <c r="N15" s="13">
        <v>731</v>
      </c>
      <c r="O15" s="13">
        <f t="shared" si="0"/>
        <v>1037.9166666666667</v>
      </c>
      <c r="P15" s="12">
        <f t="shared" si="1"/>
        <v>1.7886146170957386E-2</v>
      </c>
      <c r="R15" s="13">
        <v>626</v>
      </c>
      <c r="S15" s="13">
        <v>792</v>
      </c>
      <c r="T15" s="13">
        <v>807</v>
      </c>
      <c r="U15" s="13">
        <v>816</v>
      </c>
      <c r="V15" s="13">
        <f t="shared" si="2"/>
        <v>760.25</v>
      </c>
      <c r="W15" s="12">
        <f t="shared" si="3"/>
        <v>1.3455811751379431E-2</v>
      </c>
    </row>
    <row r="16" spans="1:25" x14ac:dyDescent="0.25">
      <c r="A16" s="16"/>
      <c r="B16" s="2" t="s">
        <v>9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f t="shared" ref="O16:O19" si="4">AVERAGE(C16:N16)</f>
        <v>0</v>
      </c>
      <c r="P16" s="12">
        <f t="shared" ref="P16:P19" si="5">O16/$O$22</f>
        <v>0</v>
      </c>
      <c r="R16" s="13">
        <v>0</v>
      </c>
      <c r="S16" s="13">
        <v>0</v>
      </c>
      <c r="T16" s="13">
        <v>0</v>
      </c>
      <c r="U16" s="13">
        <v>0</v>
      </c>
      <c r="V16" s="13">
        <f t="shared" ref="V16:V19" si="6">AVERAGE(R16:U16)</f>
        <v>0</v>
      </c>
      <c r="W16" s="12">
        <f t="shared" ref="W16:W19" si="7">V16/$V$22</f>
        <v>0</v>
      </c>
    </row>
    <row r="17" spans="1:23" x14ac:dyDescent="0.25">
      <c r="A17" s="16"/>
      <c r="B17" s="2" t="s">
        <v>10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f t="shared" si="4"/>
        <v>0</v>
      </c>
      <c r="P17" s="12">
        <f t="shared" si="5"/>
        <v>0</v>
      </c>
      <c r="R17" s="13">
        <v>0</v>
      </c>
      <c r="S17" s="13">
        <v>0</v>
      </c>
      <c r="T17" s="13">
        <v>0</v>
      </c>
      <c r="U17" s="13">
        <v>0</v>
      </c>
      <c r="V17" s="13">
        <f t="shared" si="6"/>
        <v>0</v>
      </c>
      <c r="W17" s="12">
        <f t="shared" si="7"/>
        <v>0</v>
      </c>
    </row>
    <row r="18" spans="1:23" x14ac:dyDescent="0.25">
      <c r="A18" s="16"/>
      <c r="B18" s="2" t="s">
        <v>11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f t="shared" si="4"/>
        <v>0</v>
      </c>
      <c r="P18" s="12">
        <f t="shared" si="5"/>
        <v>0</v>
      </c>
      <c r="R18" s="13">
        <v>0</v>
      </c>
      <c r="S18" s="13">
        <v>0</v>
      </c>
      <c r="T18" s="13">
        <v>0</v>
      </c>
      <c r="U18" s="13">
        <v>0</v>
      </c>
      <c r="V18" s="13">
        <f t="shared" si="6"/>
        <v>0</v>
      </c>
      <c r="W18" s="12">
        <f t="shared" si="7"/>
        <v>0</v>
      </c>
    </row>
    <row r="19" spans="1:23" x14ac:dyDescent="0.25">
      <c r="A19" s="16"/>
      <c r="B19" s="2" t="s">
        <v>12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f t="shared" si="4"/>
        <v>0</v>
      </c>
      <c r="P19" s="12">
        <f t="shared" si="5"/>
        <v>0</v>
      </c>
      <c r="R19" s="13">
        <v>0</v>
      </c>
      <c r="S19" s="13">
        <v>0</v>
      </c>
      <c r="T19" s="13">
        <v>0</v>
      </c>
      <c r="U19" s="13">
        <v>0</v>
      </c>
      <c r="V19" s="13">
        <f t="shared" si="6"/>
        <v>0</v>
      </c>
      <c r="W19" s="12">
        <f t="shared" si="7"/>
        <v>0</v>
      </c>
    </row>
    <row r="20" spans="1:23" x14ac:dyDescent="0.25">
      <c r="A20" s="16"/>
      <c r="B20" s="2" t="s">
        <v>13</v>
      </c>
      <c r="C20" s="13">
        <v>1010</v>
      </c>
      <c r="D20" s="13">
        <v>1150</v>
      </c>
      <c r="E20" s="13">
        <v>1169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955</v>
      </c>
      <c r="M20" s="13">
        <v>847</v>
      </c>
      <c r="N20" s="13">
        <v>796</v>
      </c>
      <c r="O20" s="13">
        <f t="shared" si="0"/>
        <v>493.91666666666669</v>
      </c>
      <c r="P20" s="12">
        <f t="shared" si="1"/>
        <v>8.5115366001818071E-3</v>
      </c>
      <c r="R20" s="13">
        <v>775</v>
      </c>
      <c r="S20" s="13">
        <v>855</v>
      </c>
      <c r="T20" s="13">
        <v>1163</v>
      </c>
      <c r="U20" s="13">
        <v>0</v>
      </c>
      <c r="V20" s="13">
        <f t="shared" si="2"/>
        <v>698.25</v>
      </c>
      <c r="W20" s="12">
        <f t="shared" si="3"/>
        <v>1.2358461763105146E-2</v>
      </c>
    </row>
    <row r="21" spans="1:23" x14ac:dyDescent="0.25">
      <c r="A21" s="10"/>
      <c r="B21" s="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R21" s="13"/>
      <c r="S21" s="13"/>
      <c r="T21" s="13"/>
      <c r="U21" s="13"/>
      <c r="V21" s="13"/>
    </row>
    <row r="22" spans="1:23" x14ac:dyDescent="0.25">
      <c r="A22" s="10"/>
      <c r="B22" s="2" t="s">
        <v>37</v>
      </c>
      <c r="C22" s="13">
        <f>SUM(C12:C20)</f>
        <v>76242</v>
      </c>
      <c r="D22" s="13">
        <f t="shared" ref="D22:P22" si="8">SUM(D12:D20)</f>
        <v>75204</v>
      </c>
      <c r="E22" s="13">
        <f t="shared" si="8"/>
        <v>66895</v>
      </c>
      <c r="F22" s="13">
        <f t="shared" si="8"/>
        <v>50763</v>
      </c>
      <c r="G22" s="13">
        <f t="shared" si="8"/>
        <v>46988</v>
      </c>
      <c r="H22" s="13">
        <f t="shared" si="8"/>
        <v>44869</v>
      </c>
      <c r="I22" s="13">
        <f t="shared" si="8"/>
        <v>56541</v>
      </c>
      <c r="J22" s="13">
        <f t="shared" si="8"/>
        <v>57468</v>
      </c>
      <c r="K22" s="13">
        <f t="shared" si="8"/>
        <v>49328</v>
      </c>
      <c r="L22" s="13">
        <f t="shared" si="8"/>
        <v>53799</v>
      </c>
      <c r="M22" s="13">
        <f t="shared" si="8"/>
        <v>59061</v>
      </c>
      <c r="N22" s="13">
        <f t="shared" si="8"/>
        <v>59191</v>
      </c>
      <c r="O22" s="13">
        <f t="shared" si="8"/>
        <v>58029.083333333321</v>
      </c>
      <c r="P22">
        <f t="shared" si="8"/>
        <v>1.0000000000000002</v>
      </c>
      <c r="R22" s="13">
        <f>SUM(R12:R20)</f>
        <v>59627</v>
      </c>
      <c r="S22" s="13">
        <f t="shared" ref="S22:W22" si="9">SUM(S12:S20)</f>
        <v>58778</v>
      </c>
      <c r="T22" s="13">
        <f t="shared" si="9"/>
        <v>58238</v>
      </c>
      <c r="U22" s="13">
        <f t="shared" si="9"/>
        <v>49356</v>
      </c>
      <c r="V22" s="13">
        <f>SUM(V12:V20)</f>
        <v>56499.75</v>
      </c>
      <c r="W22" s="13">
        <f t="shared" si="9"/>
        <v>1</v>
      </c>
    </row>
    <row r="23" spans="1:23" x14ac:dyDescent="0.25">
      <c r="A23" s="10"/>
      <c r="B23" s="11" t="s">
        <v>38</v>
      </c>
      <c r="C23" s="12">
        <f>C22/MAX($C$22:$N$22)</f>
        <v>1</v>
      </c>
      <c r="D23" s="12">
        <f t="shared" ref="D23:O23" si="10">D22/MAX($C$22:$N$22)</f>
        <v>0.98638545683481549</v>
      </c>
      <c r="E23" s="12">
        <f t="shared" si="10"/>
        <v>0.87740353086225442</v>
      </c>
      <c r="F23" s="12">
        <f t="shared" si="10"/>
        <v>0.66581411820256553</v>
      </c>
      <c r="G23" s="12">
        <f t="shared" si="10"/>
        <v>0.61630072663361402</v>
      </c>
      <c r="H23" s="12">
        <f t="shared" si="10"/>
        <v>0.58850764670391653</v>
      </c>
      <c r="I23" s="12">
        <f t="shared" si="10"/>
        <v>0.74159911859604943</v>
      </c>
      <c r="J23" s="12">
        <f t="shared" si="10"/>
        <v>0.75375777130715349</v>
      </c>
      <c r="K23" s="12">
        <f t="shared" si="10"/>
        <v>0.64699247134125548</v>
      </c>
      <c r="L23" s="12">
        <f t="shared" si="10"/>
        <v>0.70563468954119779</v>
      </c>
      <c r="M23" s="12">
        <f t="shared" si="10"/>
        <v>0.77465176674274017</v>
      </c>
      <c r="N23" s="12">
        <f t="shared" si="10"/>
        <v>0.77635686367094248</v>
      </c>
      <c r="O23" s="12">
        <f t="shared" si="10"/>
        <v>0.76111701336970861</v>
      </c>
      <c r="R23" s="12">
        <f>R22/MAX($R$22:$U$22)</f>
        <v>1</v>
      </c>
      <c r="S23" s="12">
        <f t="shared" ref="S23:V23" si="11">S22/MAX($R$22:$U$22)</f>
        <v>0.98576148389152563</v>
      </c>
      <c r="T23" s="12">
        <f t="shared" si="11"/>
        <v>0.97670518389320271</v>
      </c>
      <c r="U23" s="12">
        <f t="shared" si="11"/>
        <v>0.82774581984671369</v>
      </c>
      <c r="V23" s="12">
        <f t="shared" si="11"/>
        <v>0.94755312190786056</v>
      </c>
    </row>
    <row r="24" spans="1:23" x14ac:dyDescent="0.25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23" x14ac:dyDescent="0.25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7" spans="1:23" x14ac:dyDescent="0.25">
      <c r="A27" s="16" t="s">
        <v>36</v>
      </c>
      <c r="B27" s="2" t="s">
        <v>33</v>
      </c>
      <c r="C27" s="13">
        <f>C12+C13+C20</f>
        <v>62119</v>
      </c>
      <c r="D27" s="13">
        <f t="shared" ref="D27:N27" si="12">D12+D13+D20</f>
        <v>59912</v>
      </c>
      <c r="E27" s="13">
        <f t="shared" si="12"/>
        <v>54337</v>
      </c>
      <c r="F27" s="13">
        <f t="shared" si="12"/>
        <v>39366</v>
      </c>
      <c r="G27" s="13">
        <f t="shared" si="12"/>
        <v>37056</v>
      </c>
      <c r="H27" s="13">
        <f t="shared" si="12"/>
        <v>35165</v>
      </c>
      <c r="I27" s="13">
        <f t="shared" si="12"/>
        <v>44722</v>
      </c>
      <c r="J27" s="13">
        <f t="shared" si="12"/>
        <v>44013</v>
      </c>
      <c r="K27" s="13">
        <f t="shared" si="12"/>
        <v>37727</v>
      </c>
      <c r="L27" s="13">
        <f t="shared" si="12"/>
        <v>44642</v>
      </c>
      <c r="M27" s="13">
        <f t="shared" si="12"/>
        <v>51237</v>
      </c>
      <c r="N27" s="13">
        <f t="shared" si="12"/>
        <v>51421</v>
      </c>
      <c r="O27" s="13"/>
      <c r="P27" s="13"/>
      <c r="Q27" s="13"/>
      <c r="R27" s="13">
        <f t="shared" ref="R27:U27" si="13">R12+R13+R20</f>
        <v>52741</v>
      </c>
      <c r="S27" s="13">
        <f t="shared" si="13"/>
        <v>49959</v>
      </c>
      <c r="T27" s="13">
        <f t="shared" si="13"/>
        <v>49080</v>
      </c>
      <c r="U27" s="13">
        <f t="shared" si="13"/>
        <v>41411</v>
      </c>
    </row>
    <row r="28" spans="1:23" x14ac:dyDescent="0.25">
      <c r="A28" s="16"/>
      <c r="B28" s="2" t="s">
        <v>34</v>
      </c>
      <c r="C28" s="13">
        <f>C14+C15</f>
        <v>14123</v>
      </c>
      <c r="D28" s="13">
        <f t="shared" ref="D28:N28" si="14">D14+D15</f>
        <v>15292</v>
      </c>
      <c r="E28" s="13">
        <f t="shared" si="14"/>
        <v>12558</v>
      </c>
      <c r="F28" s="13">
        <f t="shared" si="14"/>
        <v>11397</v>
      </c>
      <c r="G28" s="13">
        <f t="shared" si="14"/>
        <v>9932</v>
      </c>
      <c r="H28" s="13">
        <f t="shared" si="14"/>
        <v>9704</v>
      </c>
      <c r="I28" s="13">
        <f t="shared" si="14"/>
        <v>11819</v>
      </c>
      <c r="J28" s="13">
        <f t="shared" si="14"/>
        <v>13455</v>
      </c>
      <c r="K28" s="13">
        <f t="shared" si="14"/>
        <v>11601</v>
      </c>
      <c r="L28" s="13">
        <f t="shared" si="14"/>
        <v>9157</v>
      </c>
      <c r="M28" s="13">
        <f t="shared" si="14"/>
        <v>7824</v>
      </c>
      <c r="N28" s="13">
        <f t="shared" si="14"/>
        <v>7770</v>
      </c>
      <c r="O28" s="13"/>
      <c r="P28" s="13"/>
      <c r="Q28" s="13"/>
      <c r="R28" s="13">
        <f t="shared" ref="R28:U28" si="15">R14+R15</f>
        <v>6886</v>
      </c>
      <c r="S28" s="13">
        <f t="shared" si="15"/>
        <v>8819</v>
      </c>
      <c r="T28" s="13">
        <f t="shared" si="15"/>
        <v>9158</v>
      </c>
      <c r="U28" s="13">
        <f t="shared" si="15"/>
        <v>7945</v>
      </c>
    </row>
    <row r="29" spans="1:23" x14ac:dyDescent="0.25">
      <c r="A29" s="16"/>
      <c r="B29" s="2" t="s">
        <v>35</v>
      </c>
      <c r="C29" s="13">
        <f>C16+C17+C18+C19</f>
        <v>0</v>
      </c>
      <c r="D29" s="13">
        <f t="shared" ref="D29:N29" si="16">D16+D17+D18+D19</f>
        <v>0</v>
      </c>
      <c r="E29" s="13">
        <f t="shared" si="16"/>
        <v>0</v>
      </c>
      <c r="F29" s="13">
        <f t="shared" si="16"/>
        <v>0</v>
      </c>
      <c r="G29" s="13">
        <f t="shared" si="16"/>
        <v>0</v>
      </c>
      <c r="H29" s="13">
        <f t="shared" si="16"/>
        <v>0</v>
      </c>
      <c r="I29" s="13">
        <f t="shared" si="16"/>
        <v>0</v>
      </c>
      <c r="J29" s="13">
        <f t="shared" si="16"/>
        <v>0</v>
      </c>
      <c r="K29" s="13">
        <f t="shared" si="16"/>
        <v>0</v>
      </c>
      <c r="L29" s="13">
        <f t="shared" si="16"/>
        <v>0</v>
      </c>
      <c r="M29" s="13">
        <f t="shared" si="16"/>
        <v>0</v>
      </c>
      <c r="N29" s="13">
        <f t="shared" si="16"/>
        <v>0</v>
      </c>
      <c r="O29" s="13"/>
      <c r="P29" s="13"/>
      <c r="Q29" s="13"/>
      <c r="R29" s="13">
        <f t="shared" ref="R29:U29" si="17">R16+R17+R18+R19</f>
        <v>0</v>
      </c>
      <c r="S29" s="13">
        <f t="shared" si="17"/>
        <v>0</v>
      </c>
      <c r="T29" s="13">
        <f t="shared" si="17"/>
        <v>0</v>
      </c>
      <c r="U29" s="13">
        <f t="shared" si="17"/>
        <v>0</v>
      </c>
    </row>
  </sheetData>
  <mergeCells count="6">
    <mergeCell ref="A27:A29"/>
    <mergeCell ref="O8:O11"/>
    <mergeCell ref="P8:P11"/>
    <mergeCell ref="V8:V11"/>
    <mergeCell ref="W8:W11"/>
    <mergeCell ref="A12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2015-2016 CP - All</vt:lpstr>
      <vt:lpstr>2015-2016 CP - SO Only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DUTRA, STEVEN</cp:lastModifiedBy>
  <dcterms:created xsi:type="dcterms:W3CDTF">2016-06-30T14:52:35Z</dcterms:created>
  <dcterms:modified xsi:type="dcterms:W3CDTF">2017-01-06T18:46:41Z</dcterms:modified>
</cp:coreProperties>
</file>