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1 SOP Bid Preparation files\"/>
    </mc:Choice>
  </mc:AlternateContent>
  <xr:revisionPtr revIDLastSave="0" documentId="13_ncr:1_{4B5EFC72-77C7-4C6F-9866-4DBBDDE1BD2E}" xr6:coauthVersionLast="45" xr6:coauthVersionMax="45" xr10:uidLastSave="{00000000-0000-0000-0000-000000000000}"/>
  <bookViews>
    <workbookView xWindow="-120" yWindow="-120" windowWidth="20730" windowHeight="11160" tabRatio="853" activeTab="2" xr2:uid="{00000000-000D-0000-FFFF-FFFF00000000}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24" l="1"/>
  <c r="O19" i="24"/>
  <c r="O14" i="24"/>
  <c r="O12" i="24"/>
  <c r="I12" i="24"/>
  <c r="J12" i="24"/>
  <c r="K12" i="24"/>
  <c r="I14" i="24"/>
  <c r="J14" i="24"/>
  <c r="K14" i="24"/>
  <c r="I19" i="24"/>
  <c r="J19" i="24"/>
  <c r="K19" i="24"/>
  <c r="I21" i="24"/>
  <c r="J21" i="24"/>
  <c r="K21" i="24"/>
  <c r="O21" i="22"/>
  <c r="O19" i="22"/>
  <c r="O14" i="22"/>
  <c r="O12" i="22"/>
  <c r="O21" i="20"/>
  <c r="O19" i="20"/>
  <c r="O14" i="20"/>
  <c r="O12" i="20"/>
  <c r="E10" i="24" l="1"/>
  <c r="E12" i="24"/>
  <c r="E14" i="24"/>
  <c r="E17" i="24"/>
  <c r="E19" i="24"/>
  <c r="E21" i="24"/>
  <c r="C17" i="24" l="1"/>
  <c r="C10" i="24" l="1"/>
  <c r="C12" i="24"/>
  <c r="C14" i="24"/>
  <c r="C19" i="24"/>
  <c r="C21" i="24"/>
  <c r="O17" i="22" l="1"/>
  <c r="O10" i="22"/>
  <c r="O17" i="20"/>
  <c r="O10" i="20"/>
  <c r="D12" i="24" l="1"/>
  <c r="D14" i="24"/>
  <c r="F12" i="24"/>
  <c r="G17" i="24"/>
  <c r="G10" i="24"/>
  <c r="D21" i="24"/>
  <c r="D19" i="24"/>
  <c r="H21" i="24"/>
  <c r="H17" i="24"/>
  <c r="H14" i="24"/>
  <c r="H10" i="24"/>
  <c r="H12" i="24"/>
  <c r="H19" i="24"/>
  <c r="G14" i="24"/>
  <c r="F10" i="24"/>
  <c r="F17" i="24"/>
  <c r="F14" i="24"/>
  <c r="G21" i="24" l="1"/>
  <c r="G12" i="24"/>
  <c r="G19" i="24"/>
  <c r="F19" i="24"/>
  <c r="F21" i="24"/>
  <c r="D17" i="24"/>
  <c r="D10" i="24"/>
  <c r="O17" i="24" l="1"/>
  <c r="O10" i="24"/>
</calcChain>
</file>

<file path=xl/sharedStrings.xml><?xml version="1.0" encoding="utf-8"?>
<sst xmlns="http://schemas.openxmlformats.org/spreadsheetml/2006/main" count="84" uniqueCount="26">
  <si>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</si>
  <si>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</si>
  <si>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</si>
  <si>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</si>
  <si>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</si>
  <si>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</si>
  <si>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</si>
  <si>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</si>
  <si>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</si>
  <si>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</si>
  <si>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</si>
  <si>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</si>
  <si>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</si>
  <si>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</si>
  <si>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</si>
  <si>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</si>
  <si>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</si>
  <si>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</si>
  <si>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</si>
  <si>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</si>
  <si>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</si>
  <si>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</si>
  <si>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</si>
  <si>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</si>
  <si>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Customer Counts represent the month the meter was read.  If a customer had 2 meter reads in any given month, the customer is only counted once, but the sum of the kWh appears in the month read.</t>
  </si>
  <si>
    <t>2021 Billing Units - All &amp;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</si>
</sst>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</cellXfs>
  <cellStyles count="3">
    <cellStyle name="Comma" xfId="1" builtinId="3"/>
    <cellStyle name="Normal" xfId="0" builtinId="0"/>
    <cellStyle name="Normal_AllinCoreRecalculated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  <pageSetUpPr fitToPage="1"/>
  </sheetPr>
  <dimension ref="A1:O29"/>
  <sheetViews>
    <sheetView workbookViewId="0">
      <pane xSplit="2" topLeftCell="C1" activePane="topRight" state="frozenSplit"/>
      <selection pane="topRight" activeCell="A11" sqref="A11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14</v>
      </c>
      <c r="B10" s="4" t="s">
        <v>15</v>
      </c>
      <c r="C10" s="11">
        <v>11124</v>
      </c>
      <c r="D10" s="11">
        <v>11126</v>
      </c>
      <c r="E10" s="11">
        <v>11095</v>
      </c>
      <c r="F10" s="11">
        <v>11079</v>
      </c>
      <c r="G10" s="11">
        <v>11075</v>
      </c>
      <c r="H10" s="11">
        <v>11079</v>
      </c>
      <c r="O10" s="12">
        <f>AVERAGE(C10:H10)</f>
        <v>11096.333333333334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151235359.96000001</v>
      </c>
      <c r="D12" s="11">
        <v>139415053.66099998</v>
      </c>
      <c r="E12" s="11">
        <v>165740375.79600003</v>
      </c>
      <c r="F12" s="11">
        <v>150309241.14700001</v>
      </c>
      <c r="G12" s="11">
        <v>136324661.56300002</v>
      </c>
      <c r="H12" s="11">
        <v>168041651.34499997</v>
      </c>
      <c r="I12" s="11">
        <v>182361627.51800001</v>
      </c>
      <c r="J12" s="11">
        <v>173610106.41000003</v>
      </c>
      <c r="K12" s="11">
        <v>184906695.11799997</v>
      </c>
      <c r="O12" s="12">
        <f>SUM(C12:K12)</f>
        <v>1451944772.5180004</v>
      </c>
    </row>
    <row r="13" spans="1:15" x14ac:dyDescent="0.2">
      <c r="O13" s="12"/>
    </row>
    <row r="14" spans="1:15" x14ac:dyDescent="0.2">
      <c r="B14" s="4" t="s">
        <v>17</v>
      </c>
      <c r="C14" s="11">
        <v>413102.23000000039</v>
      </c>
      <c r="D14" s="11">
        <v>408988.27000000025</v>
      </c>
      <c r="E14" s="11">
        <v>495736.4400000007</v>
      </c>
      <c r="F14" s="11">
        <v>444575.55000000057</v>
      </c>
      <c r="G14" s="11">
        <v>427378.37999999919</v>
      </c>
      <c r="H14" s="11">
        <v>563472.41000000166</v>
      </c>
      <c r="I14" s="11">
        <v>547149.05000000005</v>
      </c>
      <c r="J14" s="11">
        <v>533701.42000000062</v>
      </c>
      <c r="K14" s="11">
        <v>547743.09</v>
      </c>
      <c r="O14" s="12">
        <f>SUM(C14:K14)</f>
        <v>4381846.8400000036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14</v>
      </c>
      <c r="B17" s="4" t="s">
        <v>15</v>
      </c>
      <c r="C17" s="11">
        <v>5443</v>
      </c>
      <c r="D17" s="11">
        <v>5391</v>
      </c>
      <c r="E17" s="11">
        <v>5709</v>
      </c>
      <c r="F17" s="11">
        <v>5641</v>
      </c>
      <c r="G17" s="11">
        <v>5368</v>
      </c>
      <c r="H17" s="11">
        <v>5715</v>
      </c>
      <c r="O17" s="12">
        <f>AVERAGE(C17:H17)</f>
        <v>5544.5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54099171.750999995</v>
      </c>
      <c r="D19" s="11">
        <v>50623951.018999994</v>
      </c>
      <c r="E19" s="11">
        <v>58607148.636000007</v>
      </c>
      <c r="F19" s="11">
        <v>53395678.160999991</v>
      </c>
      <c r="G19" s="11">
        <v>49482005.696000002</v>
      </c>
      <c r="H19" s="11">
        <v>62333066.994000003</v>
      </c>
      <c r="I19" s="11">
        <v>69680736.537</v>
      </c>
      <c r="J19" s="11">
        <v>67209053.788000003</v>
      </c>
      <c r="K19" s="11">
        <v>71422156.956</v>
      </c>
      <c r="O19" s="12">
        <f>SUM(C19:K19)</f>
        <v>536852969.53799999</v>
      </c>
    </row>
    <row r="20" spans="1:15" x14ac:dyDescent="0.2">
      <c r="O20" s="12"/>
    </row>
    <row r="21" spans="1:15" x14ac:dyDescent="0.2">
      <c r="B21" s="4" t="s">
        <v>17</v>
      </c>
      <c r="C21" s="11">
        <v>159124.17000000013</v>
      </c>
      <c r="D21" s="11">
        <v>158233.35000000018</v>
      </c>
      <c r="E21" s="11">
        <v>188559.17000000025</v>
      </c>
      <c r="F21" s="11">
        <v>171073.8599999999</v>
      </c>
      <c r="G21" s="11">
        <v>170659.90999999995</v>
      </c>
      <c r="H21" s="11">
        <v>229628.20000000013</v>
      </c>
      <c r="I21" s="11">
        <v>223618.15000000002</v>
      </c>
      <c r="J21" s="11">
        <v>222473.03999999946</v>
      </c>
      <c r="K21" s="11">
        <v>225581.71000000037</v>
      </c>
      <c r="O21" s="12">
        <f>SUM(C21:K21)</f>
        <v>1748951.5600000005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24" t="s">
        <v>24</v>
      </c>
    </row>
    <row r="29" spans="1:15" x14ac:dyDescent="0.2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 activeCell="A11" sqref="A11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22</v>
      </c>
      <c r="B10" s="4" t="s">
        <v>15</v>
      </c>
      <c r="C10" s="11">
        <v>214</v>
      </c>
      <c r="D10" s="11">
        <v>210</v>
      </c>
      <c r="E10" s="11">
        <v>213</v>
      </c>
      <c r="F10" s="11">
        <v>215</v>
      </c>
      <c r="G10" s="11">
        <v>215</v>
      </c>
      <c r="H10" s="11">
        <v>216</v>
      </c>
      <c r="O10" s="12">
        <f>AVERAGE(C10:H10)</f>
        <v>213.83333333333334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6816624.6709999992</v>
      </c>
      <c r="D12" s="11">
        <v>6538397.3979999991</v>
      </c>
      <c r="E12" s="11">
        <v>7416165.0449999999</v>
      </c>
      <c r="F12" s="11">
        <v>7047949.7139999997</v>
      </c>
      <c r="G12" s="11">
        <v>6193292.0419999994</v>
      </c>
      <c r="H12" s="11">
        <v>7279638.7340000002</v>
      </c>
      <c r="I12" s="11">
        <v>7747481.9009999987</v>
      </c>
      <c r="J12" s="11">
        <v>7367135.0669999998</v>
      </c>
      <c r="K12" s="11">
        <v>7828793.6970000006</v>
      </c>
      <c r="O12" s="12">
        <f>SUM(C12:K12)</f>
        <v>64235478.269000009</v>
      </c>
    </row>
    <row r="13" spans="1:15" x14ac:dyDescent="0.2">
      <c r="O13" s="12"/>
    </row>
    <row r="14" spans="1:15" x14ac:dyDescent="0.2">
      <c r="B14" s="4" t="s">
        <v>17</v>
      </c>
      <c r="C14" s="11">
        <v>18080.129999999997</v>
      </c>
      <c r="D14" s="11">
        <v>18245.54</v>
      </c>
      <c r="E14" s="11">
        <v>21437.170000000002</v>
      </c>
      <c r="F14" s="11">
        <v>20145.23</v>
      </c>
      <c r="G14" s="11">
        <v>18204.119999999995</v>
      </c>
      <c r="H14" s="11">
        <v>22835.72</v>
      </c>
      <c r="I14" s="11">
        <v>21991.77</v>
      </c>
      <c r="J14" s="11">
        <v>22365.620000000003</v>
      </c>
      <c r="K14" s="11">
        <v>24251.200000000001</v>
      </c>
      <c r="O14" s="12">
        <f>SUM(C14:K14)</f>
        <v>187556.5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22</v>
      </c>
      <c r="B17" s="4" t="s">
        <v>15</v>
      </c>
      <c r="C17" s="11">
        <v>99</v>
      </c>
      <c r="D17" s="11">
        <v>102</v>
      </c>
      <c r="E17" s="11">
        <v>107</v>
      </c>
      <c r="F17" s="11">
        <v>110</v>
      </c>
      <c r="G17" s="11">
        <v>100</v>
      </c>
      <c r="H17" s="11">
        <v>114</v>
      </c>
      <c r="O17" s="12">
        <f>AVERAGE(C17:H17)</f>
        <v>105.33333333333333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1988679.72</v>
      </c>
      <c r="D19" s="11">
        <v>1905933.8499999996</v>
      </c>
      <c r="E19" s="11">
        <v>2076060.6419999998</v>
      </c>
      <c r="F19" s="11">
        <v>2215560.1490000002</v>
      </c>
      <c r="G19" s="11">
        <v>2069912.3479999998</v>
      </c>
      <c r="H19" s="11">
        <v>2474299.3540000003</v>
      </c>
      <c r="I19" s="11">
        <v>2737440.398</v>
      </c>
      <c r="J19" s="11">
        <v>2524788.59</v>
      </c>
      <c r="K19" s="11">
        <v>2740459.2930000001</v>
      </c>
      <c r="O19" s="12">
        <f>SUM(C19:K19)</f>
        <v>20733134.344000001</v>
      </c>
    </row>
    <row r="20" spans="1:15" x14ac:dyDescent="0.2">
      <c r="O20" s="12"/>
    </row>
    <row r="21" spans="1:15" x14ac:dyDescent="0.2">
      <c r="B21" s="4" t="s">
        <v>17</v>
      </c>
      <c r="C21" s="11">
        <v>5457.5500000000011</v>
      </c>
      <c r="D21" s="11">
        <v>5804.6900000000005</v>
      </c>
      <c r="E21" s="11">
        <v>6844.3200000000006</v>
      </c>
      <c r="F21" s="11">
        <v>6789.5900000000011</v>
      </c>
      <c r="G21" s="11">
        <v>6567.35</v>
      </c>
      <c r="H21" s="11">
        <v>8432.6500000000015</v>
      </c>
      <c r="I21" s="11">
        <v>8181.4399999999987</v>
      </c>
      <c r="J21" s="11">
        <v>8257.5899999999983</v>
      </c>
      <c r="K21" s="11">
        <v>8653.06</v>
      </c>
      <c r="O21" s="12">
        <f>SUM(C21:K21)</f>
        <v>64988.239999999991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13" t="s">
        <v>24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7"/>
    <pageSetUpPr fitToPage="1"/>
  </sheetPr>
  <dimension ref="A1:Q27"/>
  <sheetViews>
    <sheetView tabSelected="1" workbookViewId="0">
      <selection activeCell="A11" sqref="A11"/>
    </sheetView>
  </sheetViews>
  <sheetFormatPr defaultColWidth="9.140625" defaultRowHeight="12.75" x14ac:dyDescent="0.2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 x14ac:dyDescent="0.2">
      <c r="A10" s="10" t="s">
        <v>23</v>
      </c>
      <c r="B10" s="4" t="s">
        <v>15</v>
      </c>
      <c r="C10" s="11">
        <f>+'CY Summary MGS-S'!C10+'CY Summary MGS-P'!C10</f>
        <v>11338</v>
      </c>
      <c r="D10" s="11">
        <f>+'CY Summary MGS-S'!D10+'CY Summary MGS-P'!D10</f>
        <v>11336</v>
      </c>
      <c r="E10" s="11">
        <f>+'CY Summary MGS-S'!E10+'CY Summary MGS-P'!E10</f>
        <v>11308</v>
      </c>
      <c r="F10" s="11">
        <f>+'CY Summary MGS-S'!F10+'CY Summary MGS-P'!F10</f>
        <v>11294</v>
      </c>
      <c r="G10" s="11">
        <f>+'CY Summary MGS-S'!G10+'CY Summary MGS-P'!G10</f>
        <v>11290</v>
      </c>
      <c r="H10" s="11">
        <f>+'CY Summary MGS-S'!H10+'CY Summary MGS-P'!H10</f>
        <v>11295</v>
      </c>
      <c r="O10" s="12">
        <f>AVERAGE(C10:H10)</f>
        <v>11310.166666666666</v>
      </c>
      <c r="Q10" s="17"/>
    </row>
    <row r="11" spans="1:17" x14ac:dyDescent="0.2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 x14ac:dyDescent="0.2">
      <c r="B12" s="4" t="s">
        <v>16</v>
      </c>
      <c r="C12" s="11">
        <f>+'CY Summary MGS-S'!C12+'CY Summary MGS-P'!C12</f>
        <v>158051984.63100001</v>
      </c>
      <c r="D12" s="11">
        <f>+'CY Summary MGS-S'!D12+'CY Summary MGS-P'!D12</f>
        <v>145953451.05899999</v>
      </c>
      <c r="E12" s="11">
        <f>+'CY Summary MGS-S'!E12+'CY Summary MGS-P'!E12</f>
        <v>173156540.84100002</v>
      </c>
      <c r="F12" s="11">
        <f>+'CY Summary MGS-S'!F12+'CY Summary MGS-P'!F12</f>
        <v>157357190.861</v>
      </c>
      <c r="G12" s="21">
        <f>+'CY Summary MGS-S'!G12+'CY Summary MGS-P'!G12</f>
        <v>142517953.60500002</v>
      </c>
      <c r="H12" s="21">
        <f>+'CY Summary MGS-S'!H12+'CY Summary MGS-P'!H12</f>
        <v>175321290.07899997</v>
      </c>
      <c r="I12" s="21">
        <f>+'CY Summary MGS-S'!I12+'CY Summary MGS-P'!I12</f>
        <v>190109109.419</v>
      </c>
      <c r="J12" s="21">
        <f>+'CY Summary MGS-S'!J12+'CY Summary MGS-P'!J12</f>
        <v>180977241.47700003</v>
      </c>
      <c r="K12" s="21">
        <f>+'CY Summary MGS-S'!K12+'CY Summary MGS-P'!K12</f>
        <v>192735488.81499997</v>
      </c>
      <c r="L12" s="21"/>
      <c r="M12" s="21"/>
      <c r="N12" s="21"/>
      <c r="O12" s="12">
        <f>SUM(C12:K12)</f>
        <v>1516180250.7869999</v>
      </c>
      <c r="Q12" s="17"/>
    </row>
    <row r="13" spans="1:17" x14ac:dyDescent="0.2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 x14ac:dyDescent="0.2">
      <c r="B14" s="4" t="s">
        <v>17</v>
      </c>
      <c r="C14" s="11">
        <f>+'CY Summary MGS-S'!C14+'CY Summary MGS-P'!C14</f>
        <v>431182.36000000039</v>
      </c>
      <c r="D14" s="11">
        <f>+'CY Summary MGS-S'!D14+'CY Summary MGS-P'!D14</f>
        <v>427233.81000000023</v>
      </c>
      <c r="E14" s="11">
        <f>+'CY Summary MGS-S'!E14+'CY Summary MGS-P'!E14</f>
        <v>517173.61000000068</v>
      </c>
      <c r="F14" s="11">
        <f>+'CY Summary MGS-S'!F14+'CY Summary MGS-P'!F14</f>
        <v>464720.78000000055</v>
      </c>
      <c r="G14" s="21">
        <f>+'CY Summary MGS-S'!G14+'CY Summary MGS-P'!G14</f>
        <v>445582.49999999919</v>
      </c>
      <c r="H14" s="21">
        <f>+'CY Summary MGS-S'!H14+'CY Summary MGS-P'!H14</f>
        <v>586308.13000000163</v>
      </c>
      <c r="I14" s="21">
        <f>+'CY Summary MGS-S'!I14+'CY Summary MGS-P'!I14</f>
        <v>569140.82000000007</v>
      </c>
      <c r="J14" s="21">
        <f>+'CY Summary MGS-S'!J14+'CY Summary MGS-P'!J14</f>
        <v>556067.04000000062</v>
      </c>
      <c r="K14" s="21">
        <f>+'CY Summary MGS-S'!K14+'CY Summary MGS-P'!K14</f>
        <v>571994.28999999992</v>
      </c>
      <c r="L14" s="21"/>
      <c r="M14" s="21"/>
      <c r="N14" s="21"/>
      <c r="O14" s="12">
        <f>SUM(C14:K14)</f>
        <v>4569403.3400000026</v>
      </c>
      <c r="Q14" s="17"/>
    </row>
    <row r="15" spans="1:17" x14ac:dyDescent="0.2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 x14ac:dyDescent="0.2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 x14ac:dyDescent="0.2">
      <c r="A17" s="10" t="s">
        <v>23</v>
      </c>
      <c r="B17" s="4" t="s">
        <v>15</v>
      </c>
      <c r="C17" s="11">
        <f>'CY Summary MGS-S'!C17+'CY Summary MGS-P'!C17</f>
        <v>5542</v>
      </c>
      <c r="D17" s="11">
        <f>+'CY Summary MGS-S'!C17+'CY Summary MGS-P'!D17</f>
        <v>5545</v>
      </c>
      <c r="E17" s="11">
        <f>+'CY Summary MGS-S'!E17+'CY Summary MGS-P'!E17</f>
        <v>5816</v>
      </c>
      <c r="F17" s="11">
        <f>+'CY Summary MGS-S'!F17+'CY Summary MGS-P'!F17</f>
        <v>5751</v>
      </c>
      <c r="G17" s="21">
        <f>+'CY Summary MGS-S'!G17+'CY Summary MGS-P'!G17</f>
        <v>5468</v>
      </c>
      <c r="H17" s="21">
        <f>+'CY Summary MGS-S'!H17+'CY Summary MGS-P'!H17</f>
        <v>5829</v>
      </c>
      <c r="I17" s="21"/>
      <c r="J17" s="21"/>
      <c r="K17" s="21"/>
      <c r="L17" s="21"/>
      <c r="M17" s="21"/>
      <c r="N17" s="21"/>
      <c r="O17" s="12">
        <f>AVERAGE(C17:H17)</f>
        <v>5658.5</v>
      </c>
      <c r="Q17" s="17"/>
    </row>
    <row r="18" spans="1:17" x14ac:dyDescent="0.2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 x14ac:dyDescent="0.2">
      <c r="B19" s="4" t="s">
        <v>16</v>
      </c>
      <c r="C19" s="11">
        <f>+'CY Summary MGS-S'!C19+'CY Summary MGS-P'!C19</f>
        <v>56087851.470999993</v>
      </c>
      <c r="D19" s="11">
        <f>+'CY Summary MGS-S'!D19+'CY Summary MGS-P'!D19</f>
        <v>52529884.868999995</v>
      </c>
      <c r="E19" s="11">
        <f>+'CY Summary MGS-S'!E19+'CY Summary MGS-P'!E19</f>
        <v>60683209.278000005</v>
      </c>
      <c r="F19" s="11">
        <f>+'CY Summary MGS-S'!F19+'CY Summary MGS-P'!F19</f>
        <v>55611238.309999987</v>
      </c>
      <c r="G19" s="21">
        <f>+'CY Summary MGS-S'!G19+'CY Summary MGS-P'!G19</f>
        <v>51551918.044</v>
      </c>
      <c r="H19" s="21">
        <f>+'CY Summary MGS-S'!H19+'CY Summary MGS-P'!H19</f>
        <v>64807366.348000005</v>
      </c>
      <c r="I19" s="21">
        <f>+'CY Summary MGS-S'!I19+'CY Summary MGS-P'!I19</f>
        <v>72418176.935000002</v>
      </c>
      <c r="J19" s="21">
        <f>+'CY Summary MGS-S'!J19+'CY Summary MGS-P'!J19</f>
        <v>69733842.378000006</v>
      </c>
      <c r="K19" s="21">
        <f>+'CY Summary MGS-S'!K19+'CY Summary MGS-P'!K19</f>
        <v>74162616.248999998</v>
      </c>
      <c r="L19" s="21"/>
      <c r="M19" s="21"/>
      <c r="N19" s="21"/>
      <c r="O19" s="12">
        <f>SUM(C19:K19)</f>
        <v>557586103.88199997</v>
      </c>
      <c r="Q19" s="17"/>
    </row>
    <row r="20" spans="1:17" x14ac:dyDescent="0.2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 x14ac:dyDescent="0.2">
      <c r="B21" s="4" t="s">
        <v>17</v>
      </c>
      <c r="C21" s="11">
        <f>+'CY Summary MGS-S'!C21+'CY Summary MGS-P'!C21</f>
        <v>164581.72000000012</v>
      </c>
      <c r="D21" s="11">
        <f>+'CY Summary MGS-S'!D21+'CY Summary MGS-P'!D21</f>
        <v>164038.04000000018</v>
      </c>
      <c r="E21" s="11">
        <f>+'CY Summary MGS-S'!E21+'CY Summary MGS-P'!E21</f>
        <v>195403.49000000025</v>
      </c>
      <c r="F21" s="11">
        <f>+'CY Summary MGS-S'!F21+'CY Summary MGS-P'!F21</f>
        <v>177863.4499999999</v>
      </c>
      <c r="G21" s="21">
        <f>+'CY Summary MGS-S'!G21+'CY Summary MGS-P'!G21</f>
        <v>177227.25999999995</v>
      </c>
      <c r="H21" s="21">
        <f>+'CY Summary MGS-S'!H21+'CY Summary MGS-P'!H21</f>
        <v>238060.85000000012</v>
      </c>
      <c r="I21" s="21">
        <f>+'CY Summary MGS-S'!I21+'CY Summary MGS-P'!I21</f>
        <v>231799.59000000003</v>
      </c>
      <c r="J21" s="21">
        <f>+'CY Summary MGS-S'!J21+'CY Summary MGS-P'!J21</f>
        <v>230730.62999999945</v>
      </c>
      <c r="K21" s="21">
        <f>+'CY Summary MGS-S'!K21+'CY Summary MGS-P'!K21</f>
        <v>234234.77000000037</v>
      </c>
      <c r="L21" s="21"/>
      <c r="M21" s="21"/>
      <c r="N21" s="21"/>
      <c r="O21" s="12">
        <f>SUM(C21:K21)</f>
        <v>1813939.8000000003</v>
      </c>
      <c r="Q21" s="17"/>
    </row>
    <row r="24" spans="1:17" x14ac:dyDescent="0.2">
      <c r="A24" s="13" t="s">
        <v>20</v>
      </c>
    </row>
    <row r="25" spans="1:17" ht="11.25" customHeight="1" x14ac:dyDescent="0.2"/>
    <row r="27" spans="1:17" x14ac:dyDescent="0.2">
      <c r="A27" s="24" t="s">
        <v>24</v>
      </c>
    </row>
  </sheetData>
  <phoneticPr fontId="5" type="noConversion"/>
  <pageMargins left="0.75" right="0.75" top="1" bottom="1" header="0.5" footer="0.5"/>
  <pageSetup scale="66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2021-08-05T12:48:34Z</cp:lastPrinted>
  <dcterms:created xsi:type="dcterms:W3CDTF">2012-05-15T14:06:02Z</dcterms:created>
  <dcterms:modified xsi:type="dcterms:W3CDTF">2021-10-14T16:55:16Z</dcterms:modified>
</cp:coreProperties>
</file>