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1 SOP Bid Preparation files\"/>
    </mc:Choice>
  </mc:AlternateContent>
  <xr:revisionPtr revIDLastSave="0" documentId="13_ncr:1_{ECF31CAB-8FF4-4810-8ABD-A15241967281}" xr6:coauthVersionLast="44" xr6:coauthVersionMax="44" xr10:uidLastSave="{00000000-0000-0000-0000-000000000000}"/>
  <bookViews>
    <workbookView xWindow="-120" yWindow="-120" windowWidth="25440" windowHeight="15390" tabRatio="787" activeTab="1" xr2:uid="{00000000-000D-0000-FFFF-FFFF00000000}"/>
  </bookViews>
  <sheets>
    <sheet name="Summary All  CY" sheetId="1" r:id="rId1"/>
    <sheet name="Summary SOP CY" sheetId="2" r:id="rId2"/>
  </sheets>
  <definedNames>
    <definedName name="_xlnm.Print_Area" localSheetId="0">'Summary All  CY'!$A$1:$O$77</definedName>
    <definedName name="_xlnm.Print_Area" localSheetId="1">'Summary SOP CY'!$A$1:$O$77</definedName>
    <definedName name="_xlnm.Print_Titles" localSheetId="0">'Summary All  CY'!$1:$6</definedName>
    <definedName name="_xlnm.Print_Titles" localSheetId="1">'Summary SOP CY'!$1:$6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2" i="2" l="1"/>
  <c r="O43" i="2" l="1"/>
  <c r="O7" i="2"/>
  <c r="O8" i="2"/>
  <c r="O70" i="1" l="1"/>
  <c r="O69" i="1"/>
  <c r="O67" i="1"/>
  <c r="O66" i="1"/>
  <c r="O65" i="1"/>
  <c r="O64" i="1"/>
  <c r="O59" i="1"/>
  <c r="O58" i="1"/>
  <c r="O56" i="1"/>
  <c r="O55" i="1"/>
  <c r="O54" i="1"/>
  <c r="O53" i="1"/>
  <c r="O50" i="1"/>
  <c r="O49" i="1"/>
  <c r="O47" i="1"/>
  <c r="O46" i="1"/>
  <c r="O45" i="1"/>
  <c r="O44" i="1"/>
  <c r="O41" i="1"/>
  <c r="O40" i="1"/>
  <c r="O38" i="1"/>
  <c r="O37" i="1"/>
  <c r="O36" i="1"/>
  <c r="O35" i="1"/>
  <c r="O32" i="1"/>
  <c r="O31" i="1"/>
  <c r="O29" i="1"/>
  <c r="O28" i="1"/>
  <c r="O27" i="1"/>
  <c r="O26" i="1"/>
  <c r="O23" i="1"/>
  <c r="O22" i="1"/>
  <c r="O20" i="1"/>
  <c r="O19" i="1"/>
  <c r="O18" i="1"/>
  <c r="O17" i="1"/>
  <c r="O14" i="1"/>
  <c r="O13" i="1"/>
  <c r="O11" i="1"/>
  <c r="O10" i="1"/>
  <c r="O9" i="1"/>
  <c r="O8" i="1"/>
  <c r="C62" i="1" l="1"/>
  <c r="O14" i="2" l="1"/>
  <c r="O13" i="2"/>
  <c r="O52" i="1" l="1"/>
  <c r="O43" i="1"/>
  <c r="O34" i="1"/>
  <c r="O25" i="1"/>
  <c r="O16" i="1"/>
  <c r="O7" i="1"/>
  <c r="F70" i="1" l="1"/>
  <c r="H67" i="2" l="1"/>
  <c r="H70" i="2"/>
  <c r="H69" i="2"/>
  <c r="E70" i="2"/>
  <c r="D70" i="2"/>
  <c r="F70" i="2"/>
  <c r="G70" i="2"/>
  <c r="D69" i="2"/>
  <c r="E69" i="2"/>
  <c r="F69" i="2"/>
  <c r="G69" i="2"/>
  <c r="H64" i="2"/>
  <c r="O52" i="2" l="1"/>
  <c r="O34" i="2"/>
  <c r="O16" i="2"/>
  <c r="E62" i="1"/>
  <c r="H64" i="1"/>
  <c r="E65" i="1"/>
  <c r="G66" i="1"/>
  <c r="E67" i="1"/>
  <c r="F62" i="1"/>
  <c r="E64" i="1"/>
  <c r="G65" i="1"/>
  <c r="C67" i="1"/>
  <c r="H69" i="1"/>
  <c r="N70" i="2"/>
  <c r="M70" i="2"/>
  <c r="N69" i="2"/>
  <c r="M69" i="2"/>
  <c r="M67" i="2"/>
  <c r="L67" i="2"/>
  <c r="D67" i="2"/>
  <c r="N66" i="2"/>
  <c r="M66" i="2"/>
  <c r="L66" i="2"/>
  <c r="D66" i="2"/>
  <c r="N65" i="2"/>
  <c r="M65" i="2"/>
  <c r="I65" i="2"/>
  <c r="N64" i="2"/>
  <c r="F64" i="2"/>
  <c r="N62" i="2"/>
  <c r="M62" i="2"/>
  <c r="G62" i="2"/>
  <c r="L70" i="2"/>
  <c r="J70" i="2"/>
  <c r="H66" i="2"/>
  <c r="J65" i="2"/>
  <c r="F65" i="2"/>
  <c r="J64" i="2"/>
  <c r="K69" i="2"/>
  <c r="O47" i="2"/>
  <c r="O45" i="2"/>
  <c r="M64" i="2"/>
  <c r="O44" i="2"/>
  <c r="K62" i="2"/>
  <c r="O41" i="2"/>
  <c r="O40" i="2"/>
  <c r="N67" i="2"/>
  <c r="K67" i="2"/>
  <c r="C67" i="2"/>
  <c r="O37" i="2"/>
  <c r="O36" i="2"/>
  <c r="O35" i="2"/>
  <c r="G67" i="2"/>
  <c r="O28" i="2"/>
  <c r="E65" i="2"/>
  <c r="O27" i="2"/>
  <c r="O26" i="2"/>
  <c r="O23" i="2"/>
  <c r="O22" i="2"/>
  <c r="O20" i="2"/>
  <c r="O19" i="2"/>
  <c r="O18" i="2"/>
  <c r="O17" i="2"/>
  <c r="I70" i="2"/>
  <c r="O10" i="2"/>
  <c r="O9" i="2"/>
  <c r="F65" i="1"/>
  <c r="D70" i="1"/>
  <c r="F69" i="1"/>
  <c r="H66" i="1"/>
  <c r="D64" i="1"/>
  <c r="E70" i="1"/>
  <c r="D65" i="1"/>
  <c r="G62" i="1" l="1"/>
  <c r="D69" i="1"/>
  <c r="D62" i="1"/>
  <c r="F64" i="1"/>
  <c r="C70" i="1"/>
  <c r="G70" i="1"/>
  <c r="H65" i="1"/>
  <c r="F66" i="1"/>
  <c r="D67" i="1"/>
  <c r="H67" i="1"/>
  <c r="H70" i="1"/>
  <c r="C66" i="1"/>
  <c r="E66" i="2"/>
  <c r="I66" i="2"/>
  <c r="O46" i="2"/>
  <c r="D62" i="2"/>
  <c r="H62" i="2"/>
  <c r="L62" i="2"/>
  <c r="O59" i="2"/>
  <c r="C70" i="2"/>
  <c r="K70" i="2"/>
  <c r="F67" i="1"/>
  <c r="H62" i="1"/>
  <c r="G67" i="1"/>
  <c r="E69" i="1"/>
  <c r="O49" i="2"/>
  <c r="C69" i="2"/>
  <c r="C65" i="1"/>
  <c r="D66" i="1"/>
  <c r="C69" i="1"/>
  <c r="G69" i="1"/>
  <c r="G64" i="2"/>
  <c r="K64" i="2"/>
  <c r="C66" i="2"/>
  <c r="O55" i="2"/>
  <c r="G66" i="2"/>
  <c r="K66" i="2"/>
  <c r="E67" i="2"/>
  <c r="I67" i="2"/>
  <c r="O56" i="2"/>
  <c r="J69" i="2"/>
  <c r="O11" i="2"/>
  <c r="O29" i="2"/>
  <c r="F66" i="2"/>
  <c r="J66" i="2"/>
  <c r="L69" i="2"/>
  <c r="E64" i="2"/>
  <c r="I64" i="2"/>
  <c r="O53" i="2"/>
  <c r="F67" i="2"/>
  <c r="J67" i="2"/>
  <c r="C64" i="1"/>
  <c r="G64" i="1"/>
  <c r="E66" i="1"/>
  <c r="O38" i="2"/>
  <c r="D64" i="2"/>
  <c r="L64" i="2"/>
  <c r="O50" i="2"/>
  <c r="E62" i="2"/>
  <c r="I62" i="2"/>
  <c r="O54" i="2"/>
  <c r="C65" i="2"/>
  <c r="G65" i="2"/>
  <c r="K65" i="2"/>
  <c r="C62" i="2"/>
  <c r="O31" i="2"/>
  <c r="O32" i="2"/>
  <c r="F62" i="2"/>
  <c r="J62" i="2"/>
  <c r="D65" i="2"/>
  <c r="H65" i="2"/>
  <c r="L65" i="2"/>
  <c r="I69" i="2"/>
  <c r="O58" i="2"/>
  <c r="C64" i="2"/>
  <c r="O62" i="1" l="1"/>
  <c r="O67" i="2"/>
  <c r="O65" i="2"/>
  <c r="O70" i="2"/>
  <c r="O64" i="2"/>
  <c r="O66" i="2"/>
  <c r="O69" i="2"/>
</calcChain>
</file>

<file path=xl/sharedStrings.xml><?xml version="1.0" encoding="utf-8"?>
<sst xmlns="http://schemas.openxmlformats.org/spreadsheetml/2006/main" count="148" uniqueCount="34">
  <si>
    <t>Central Maine Power Company</t>
  </si>
  <si>
    <t>Large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</si>
  <si>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</si>
  <si>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</si>
  <si>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</si>
  <si>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</si>
  <si>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</si>
  <si>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</si>
  <si>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</si>
  <si>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</si>
  <si>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</si>
  <si>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</si>
  <si>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</si>
  <si>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</si>
  <si>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</si>
  <si>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IGS-S</t>
  </si>
  <si>
    <t>Customers</t>
  </si>
  <si>
    <t>On Peak kWh</t>
  </si>
  <si>
    <t>Shoulder kWh</t>
  </si>
  <si>
    <t>Off-Peak kWh</t>
  </si>
  <si>
    <t>Total kWh</t>
  </si>
  <si>
    <t>On Peak kW</t>
  </si>
  <si>
    <t>Shoulder kW</t>
  </si>
  <si>
    <t>IGS-P</t>
  </si>
  <si>
    <t>LGS-S</t>
  </si>
  <si>
    <t>LGS-P</t>
  </si>
  <si>
    <t xml:space="preserve">LGS-ST </t>
  </si>
  <si>
    <t>LGS-T  2/</t>
  </si>
  <si>
    <t xml:space="preserve">Total </t>
  </si>
  <si>
    <t>(1)  Customers are average year-to-date customers.</t>
  </si>
  <si>
    <t>Customer Counts represent the month the meter was read.  If a customer had 2 meter reads in any given month, the customer would be counted twice.</t>
  </si>
  <si>
    <t>Customer Counts represent the month the meter was read.  If a customer had 2 meter reads in any given month, the customer is only counted once, but the sum of the kWh appears in the month read.</t>
  </si>
  <si>
    <t>2021 Billing Units - All Customers</t>
  </si>
  <si>
    <t>2021 Billing Units - SOP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</si>
</sst>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" fontId="5" fillId="3" borderId="2" applyNumberFormat="0" applyProtection="0">
      <alignment horizontal="left" vertical="center" indent="1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20" borderId="0" applyNumberFormat="0" applyBorder="0" applyAlignment="0" applyProtection="0"/>
    <xf numFmtId="0" fontId="9" fillId="24" borderId="2" applyNumberFormat="0" applyAlignment="0" applyProtection="0"/>
    <xf numFmtId="0" fontId="10" fillId="17" borderId="9" applyNumberFormat="0" applyAlignment="0" applyProtection="0"/>
    <xf numFmtId="43" fontId="5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6" fillId="13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21" borderId="2" applyNumberFormat="0" applyAlignment="0" applyProtection="0"/>
    <xf numFmtId="0" fontId="16" fillId="0" borderId="13" applyNumberFormat="0" applyFill="0" applyAlignment="0" applyProtection="0"/>
    <xf numFmtId="0" fontId="16" fillId="21" borderId="0" applyNumberFormat="0" applyBorder="0" applyAlignment="0" applyProtection="0"/>
    <xf numFmtId="0" fontId="1" fillId="0" borderId="0"/>
    <xf numFmtId="0" fontId="5" fillId="28" borderId="0"/>
    <xf numFmtId="0" fontId="17" fillId="28" borderId="0"/>
    <xf numFmtId="0" fontId="5" fillId="20" borderId="2" applyNumberFormat="0" applyFont="0" applyAlignment="0" applyProtection="0"/>
    <xf numFmtId="0" fontId="18" fillId="24" borderId="14" applyNumberFormat="0" applyAlignment="0" applyProtection="0"/>
    <xf numFmtId="4" fontId="5" fillId="29" borderId="2" applyNumberFormat="0" applyProtection="0">
      <alignment vertical="center"/>
    </xf>
    <xf numFmtId="4" fontId="19" fillId="2" borderId="2" applyNumberFormat="0" applyProtection="0">
      <alignment vertical="center"/>
    </xf>
    <xf numFmtId="4" fontId="5" fillId="2" borderId="2" applyNumberFormat="0" applyProtection="0">
      <alignment horizontal="left" vertical="center" indent="1"/>
    </xf>
    <xf numFmtId="0" fontId="20" fillId="29" borderId="15" applyNumberFormat="0" applyProtection="0">
      <alignment horizontal="left" vertical="top" indent="1"/>
    </xf>
    <xf numFmtId="4" fontId="5" fillId="3" borderId="2" applyNumberFormat="0" applyProtection="0">
      <alignment horizontal="left" vertical="center" indent="1"/>
    </xf>
    <xf numFmtId="4" fontId="5" fillId="30" borderId="2" applyNumberFormat="0" applyProtection="0">
      <alignment horizontal="right" vertical="center"/>
    </xf>
    <xf numFmtId="4" fontId="5" fillId="31" borderId="2" applyNumberFormat="0" applyProtection="0">
      <alignment horizontal="right" vertical="center"/>
    </xf>
    <xf numFmtId="4" fontId="5" fillId="32" borderId="16" applyNumberFormat="0" applyProtection="0">
      <alignment horizontal="right" vertical="center"/>
    </xf>
    <xf numFmtId="4" fontId="5" fillId="33" borderId="2" applyNumberFormat="0" applyProtection="0">
      <alignment horizontal="right" vertical="center"/>
    </xf>
    <xf numFmtId="4" fontId="5" fillId="34" borderId="2" applyNumberFormat="0" applyProtection="0">
      <alignment horizontal="right" vertical="center"/>
    </xf>
    <xf numFmtId="4" fontId="5" fillId="35" borderId="2" applyNumberFormat="0" applyProtection="0">
      <alignment horizontal="right" vertical="center"/>
    </xf>
    <xf numFmtId="4" fontId="5" fillId="36" borderId="2" applyNumberFormat="0" applyProtection="0">
      <alignment horizontal="right" vertical="center"/>
    </xf>
    <xf numFmtId="4" fontId="5" fillId="37" borderId="2" applyNumberFormat="0" applyProtection="0">
      <alignment horizontal="right" vertical="center"/>
    </xf>
    <xf numFmtId="4" fontId="5" fillId="38" borderId="2" applyNumberFormat="0" applyProtection="0">
      <alignment horizontal="right" vertical="center"/>
    </xf>
    <xf numFmtId="4" fontId="5" fillId="39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5" fillId="41" borderId="2" applyNumberFormat="0" applyProtection="0">
      <alignment horizontal="right" vertical="center"/>
    </xf>
    <xf numFmtId="4" fontId="5" fillId="42" borderId="16" applyNumberFormat="0" applyProtection="0">
      <alignment horizontal="left" vertical="center" indent="1"/>
    </xf>
    <xf numFmtId="4" fontId="5" fillId="41" borderId="16" applyNumberFormat="0" applyProtection="0">
      <alignment horizontal="left" vertical="center" indent="1"/>
    </xf>
    <xf numFmtId="0" fontId="5" fillId="43" borderId="2" applyNumberFormat="0" applyProtection="0">
      <alignment horizontal="left" vertical="center" indent="1"/>
    </xf>
    <xf numFmtId="0" fontId="5" fillId="40" borderId="15" applyNumberFormat="0" applyProtection="0">
      <alignment horizontal="left" vertical="top" indent="1"/>
    </xf>
    <xf numFmtId="0" fontId="5" fillId="44" borderId="2" applyNumberFormat="0" applyProtection="0">
      <alignment horizontal="left" vertical="center" indent="1"/>
    </xf>
    <xf numFmtId="0" fontId="5" fillId="41" borderId="15" applyNumberFormat="0" applyProtection="0">
      <alignment horizontal="left" vertical="top" indent="1"/>
    </xf>
    <xf numFmtId="0" fontId="5" fillId="45" borderId="2" applyNumberFormat="0" applyProtection="0">
      <alignment horizontal="left" vertical="center" indent="1"/>
    </xf>
    <xf numFmtId="0" fontId="5" fillId="45" borderId="15" applyNumberFormat="0" applyProtection="0">
      <alignment horizontal="left" vertical="top" indent="1"/>
    </xf>
    <xf numFmtId="0" fontId="5" fillId="42" borderId="2" applyNumberFormat="0" applyProtection="0">
      <alignment horizontal="left" vertical="center" indent="1"/>
    </xf>
    <xf numFmtId="0" fontId="5" fillId="42" borderId="15" applyNumberFormat="0" applyProtection="0">
      <alignment horizontal="left" vertical="top" indent="1"/>
    </xf>
    <xf numFmtId="0" fontId="5" fillId="46" borderId="17" applyNumberFormat="0">
      <protection locked="0"/>
    </xf>
    <xf numFmtId="0" fontId="21" fillId="40" borderId="18" applyBorder="0"/>
    <xf numFmtId="4" fontId="22" fillId="47" borderId="15" applyNumberFormat="0" applyProtection="0">
      <alignment vertical="center"/>
    </xf>
    <xf numFmtId="4" fontId="19" fillId="48" borderId="19" applyNumberFormat="0" applyProtection="0">
      <alignment vertical="center"/>
    </xf>
    <xf numFmtId="4" fontId="22" fillId="43" borderId="15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4" fontId="5" fillId="0" borderId="2" applyNumberFormat="0" applyProtection="0">
      <alignment horizontal="right" vertical="center"/>
    </xf>
    <xf numFmtId="4" fontId="19" fillId="49" borderId="2" applyNumberFormat="0" applyProtection="0">
      <alignment horizontal="right" vertical="center"/>
    </xf>
    <xf numFmtId="0" fontId="22" fillId="41" borderId="15" applyNumberFormat="0" applyProtection="0">
      <alignment horizontal="left" vertical="top" indent="1"/>
    </xf>
    <xf numFmtId="4" fontId="23" fillId="50" borderId="16" applyNumberFormat="0" applyProtection="0">
      <alignment horizontal="left" vertical="center" indent="1"/>
    </xf>
    <xf numFmtId="0" fontId="5" fillId="51" borderId="19"/>
    <xf numFmtId="4" fontId="24" fillId="46" borderId="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26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2" fillId="0" borderId="0" xfId="1" applyNumberFormat="1" applyFill="1" applyAlignment="1">
      <alignment horizontal="centerContinuous"/>
    </xf>
    <xf numFmtId="0" fontId="0" fillId="0" borderId="0" xfId="0" applyFill="1"/>
    <xf numFmtId="0" fontId="2" fillId="0" borderId="0" xfId="0" applyFont="1" applyFill="1" applyAlignment="1">
      <alignment horizontal="left"/>
    </xf>
    <xf numFmtId="164" fontId="2" fillId="0" borderId="0" xfId="1" applyNumberFormat="1" applyFill="1" applyAlignment="1">
      <alignment horizontal="left" wrapText="1"/>
    </xf>
    <xf numFmtId="0" fontId="2" fillId="0" borderId="0" xfId="0" applyFont="1" applyFill="1"/>
    <xf numFmtId="164" fontId="2" fillId="0" borderId="0" xfId="1" applyNumberFormat="1" applyFill="1"/>
    <xf numFmtId="164" fontId="3" fillId="0" borderId="0" xfId="1" applyNumberFormat="1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0" fontId="2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3" applyFont="1" applyFill="1" applyBorder="1" applyAlignment="1">
      <alignment horizontal="centerContinuous"/>
    </xf>
    <xf numFmtId="0" fontId="4" fillId="0" borderId="0" xfId="0" applyFont="1" applyFill="1"/>
    <xf numFmtId="3" fontId="2" fillId="0" borderId="0" xfId="1" applyNumberFormat="1" applyFill="1"/>
    <xf numFmtId="3" fontId="0" fillId="2" borderId="0" xfId="0" applyNumberFormat="1" applyFill="1"/>
    <xf numFmtId="3" fontId="0" fillId="0" borderId="0" xfId="0" applyNumberFormat="1" applyFill="1"/>
    <xf numFmtId="3" fontId="2" fillId="0" borderId="0" xfId="2" applyNumberFormat="1" applyFill="1"/>
    <xf numFmtId="3" fontId="2" fillId="0" borderId="1" xfId="1" applyNumberFormat="1" applyFill="1" applyBorder="1"/>
    <xf numFmtId="3" fontId="0" fillId="0" borderId="1" xfId="0" applyNumberFormat="1" applyFill="1" applyBorder="1"/>
    <xf numFmtId="0" fontId="4" fillId="0" borderId="3" xfId="0" applyFont="1" applyFill="1" applyBorder="1"/>
    <xf numFmtId="0" fontId="0" fillId="0" borderId="4" xfId="0" applyFill="1" applyBorder="1"/>
    <xf numFmtId="3" fontId="2" fillId="0" borderId="4" xfId="1" applyNumberFormat="1" applyFill="1" applyBorder="1"/>
    <xf numFmtId="3" fontId="2" fillId="2" borderId="5" xfId="1" applyNumberFormat="1" applyFill="1" applyBorder="1"/>
    <xf numFmtId="0" fontId="2" fillId="0" borderId="6" xfId="0" applyFont="1" applyFill="1" applyBorder="1"/>
    <xf numFmtId="3" fontId="2" fillId="0" borderId="0" xfId="1" applyNumberFormat="1" applyFill="1" applyBorder="1"/>
    <xf numFmtId="3" fontId="2" fillId="0" borderId="5" xfId="1" applyNumberFormat="1" applyFill="1" applyBorder="1"/>
    <xf numFmtId="0" fontId="2" fillId="0" borderId="7" xfId="0" applyFont="1" applyFill="1" applyBorder="1"/>
    <xf numFmtId="0" fontId="0" fillId="0" borderId="1" xfId="0" applyFill="1" applyBorder="1"/>
    <xf numFmtId="3" fontId="2" fillId="0" borderId="8" xfId="1" applyNumberFormat="1" applyFill="1" applyBorder="1"/>
    <xf numFmtId="164" fontId="2" fillId="0" borderId="0" xfId="1" applyNumberFormat="1" applyFill="1" applyAlignment="1">
      <alignment horizontal="left"/>
    </xf>
    <xf numFmtId="0" fontId="2" fillId="0" borderId="0" xfId="1" applyNumberFormat="1" applyFill="1"/>
    <xf numFmtId="3" fontId="2" fillId="2" borderId="0" xfId="1" applyNumberFormat="1" applyFill="1"/>
    <xf numFmtId="164" fontId="2" fillId="0" borderId="0" xfId="1" applyNumberFormat="1" applyFont="1" applyFill="1" applyAlignment="1">
      <alignment horizontal="centerContinuous" wrapText="1"/>
    </xf>
    <xf numFmtId="0" fontId="0" fillId="0" borderId="0" xfId="0" applyFill="1" applyAlignment="1">
      <alignment horizontal="centerContinuous" wrapText="1"/>
    </xf>
    <xf numFmtId="164" fontId="0" fillId="0" borderId="0" xfId="1" applyNumberFormat="1" applyFont="1"/>
  </cellXfs>
  <cellStyles count="104">
    <cellStyle name="Accent1 - 20%" xfId="5" xr:uid="{00000000-0005-0000-0000-000000000000}"/>
    <cellStyle name="Accent1 - 40%" xfId="6" xr:uid="{00000000-0005-0000-0000-000001000000}"/>
    <cellStyle name="Accent1 - 60%" xfId="7" xr:uid="{00000000-0005-0000-0000-000002000000}"/>
    <cellStyle name="Accent1 2" xfId="8" xr:uid="{00000000-0005-0000-0000-000003000000}"/>
    <cellStyle name="Accent1 3" xfId="9" xr:uid="{00000000-0005-0000-0000-000004000000}"/>
    <cellStyle name="Accent1 4" xfId="10" xr:uid="{00000000-0005-0000-0000-000005000000}"/>
    <cellStyle name="Accent2 - 20%" xfId="11" xr:uid="{00000000-0005-0000-0000-000006000000}"/>
    <cellStyle name="Accent2 - 40%" xfId="12" xr:uid="{00000000-0005-0000-0000-000007000000}"/>
    <cellStyle name="Accent2 - 60%" xfId="13" xr:uid="{00000000-0005-0000-0000-000008000000}"/>
    <cellStyle name="Accent2 2" xfId="14" xr:uid="{00000000-0005-0000-0000-000009000000}"/>
    <cellStyle name="Accent2 3" xfId="15" xr:uid="{00000000-0005-0000-0000-00000A000000}"/>
    <cellStyle name="Accent2 4" xfId="16" xr:uid="{00000000-0005-0000-0000-00000B000000}"/>
    <cellStyle name="Accent3 - 20%" xfId="17" xr:uid="{00000000-0005-0000-0000-00000C000000}"/>
    <cellStyle name="Accent3 - 40%" xfId="18" xr:uid="{00000000-0005-0000-0000-00000D000000}"/>
    <cellStyle name="Accent3 - 60%" xfId="19" xr:uid="{00000000-0005-0000-0000-00000E000000}"/>
    <cellStyle name="Accent3 2" xfId="20" xr:uid="{00000000-0005-0000-0000-00000F000000}"/>
    <cellStyle name="Accent3 3" xfId="21" xr:uid="{00000000-0005-0000-0000-000010000000}"/>
    <cellStyle name="Accent3 4" xfId="22" xr:uid="{00000000-0005-0000-0000-000011000000}"/>
    <cellStyle name="Accent4 - 20%" xfId="23" xr:uid="{00000000-0005-0000-0000-000012000000}"/>
    <cellStyle name="Accent4 - 40%" xfId="24" xr:uid="{00000000-0005-0000-0000-000013000000}"/>
    <cellStyle name="Accent4 - 60%" xfId="25" xr:uid="{00000000-0005-0000-0000-000014000000}"/>
    <cellStyle name="Accent4 2" xfId="26" xr:uid="{00000000-0005-0000-0000-000015000000}"/>
    <cellStyle name="Accent4 3" xfId="27" xr:uid="{00000000-0005-0000-0000-000016000000}"/>
    <cellStyle name="Accent4 4" xfId="28" xr:uid="{00000000-0005-0000-0000-000017000000}"/>
    <cellStyle name="Accent5 - 20%" xfId="29" xr:uid="{00000000-0005-0000-0000-000018000000}"/>
    <cellStyle name="Accent5 - 40%" xfId="30" xr:uid="{00000000-0005-0000-0000-000019000000}"/>
    <cellStyle name="Accent5 - 60%" xfId="31" xr:uid="{00000000-0005-0000-0000-00001A000000}"/>
    <cellStyle name="Accent5 2" xfId="32" xr:uid="{00000000-0005-0000-0000-00001B000000}"/>
    <cellStyle name="Accent5 3" xfId="33" xr:uid="{00000000-0005-0000-0000-00001C000000}"/>
    <cellStyle name="Accent5 4" xfId="34" xr:uid="{00000000-0005-0000-0000-00001D000000}"/>
    <cellStyle name="Accent6 - 20%" xfId="35" xr:uid="{00000000-0005-0000-0000-00001E000000}"/>
    <cellStyle name="Accent6 - 40%" xfId="36" xr:uid="{00000000-0005-0000-0000-00001F000000}"/>
    <cellStyle name="Accent6 - 60%" xfId="37" xr:uid="{00000000-0005-0000-0000-000020000000}"/>
    <cellStyle name="Accent6 2" xfId="38" xr:uid="{00000000-0005-0000-0000-000021000000}"/>
    <cellStyle name="Accent6 3" xfId="39" xr:uid="{00000000-0005-0000-0000-000022000000}"/>
    <cellStyle name="Accent6 4" xfId="40" xr:uid="{00000000-0005-0000-0000-000023000000}"/>
    <cellStyle name="Bad 2" xfId="41" xr:uid="{00000000-0005-0000-0000-000024000000}"/>
    <cellStyle name="Calculation 2" xfId="42" xr:uid="{00000000-0005-0000-0000-000025000000}"/>
    <cellStyle name="Check Cell 2" xfId="43" xr:uid="{00000000-0005-0000-0000-000026000000}"/>
    <cellStyle name="Comma" xfId="1" builtinId="3"/>
    <cellStyle name="Comma 2" xfId="44" xr:uid="{00000000-0005-0000-0000-000028000000}"/>
    <cellStyle name="Emphasis 1" xfId="45" xr:uid="{00000000-0005-0000-0000-000029000000}"/>
    <cellStyle name="Emphasis 2" xfId="46" xr:uid="{00000000-0005-0000-0000-00002A000000}"/>
    <cellStyle name="Emphasis 3" xfId="47" xr:uid="{00000000-0005-0000-0000-00002B000000}"/>
    <cellStyle name="Good 2" xfId="48" xr:uid="{00000000-0005-0000-0000-00002C000000}"/>
    <cellStyle name="Heading 1 2" xfId="49" xr:uid="{00000000-0005-0000-0000-00002D000000}"/>
    <cellStyle name="Heading 2 2" xfId="50" xr:uid="{00000000-0005-0000-0000-00002E000000}"/>
    <cellStyle name="Heading 3 2" xfId="51" xr:uid="{00000000-0005-0000-0000-00002F000000}"/>
    <cellStyle name="Heading 4 2" xfId="52" xr:uid="{00000000-0005-0000-0000-000030000000}"/>
    <cellStyle name="Input 2" xfId="53" xr:uid="{00000000-0005-0000-0000-000031000000}"/>
    <cellStyle name="Linked Cell 2" xfId="54" xr:uid="{00000000-0005-0000-0000-000032000000}"/>
    <cellStyle name="Neutral 2" xfId="55" xr:uid="{00000000-0005-0000-0000-000033000000}"/>
    <cellStyle name="Normal" xfId="0" builtinId="0"/>
    <cellStyle name="Normal 2" xfId="56" xr:uid="{00000000-0005-0000-0000-000035000000}"/>
    <cellStyle name="Normal 3" xfId="57" xr:uid="{00000000-0005-0000-0000-000036000000}"/>
    <cellStyle name="Normal 4" xfId="58" xr:uid="{00000000-0005-0000-0000-000037000000}"/>
    <cellStyle name="Normal_AllinCoreRecalculated2" xfId="3" xr:uid="{00000000-0005-0000-0000-000038000000}"/>
    <cellStyle name="Note 2" xfId="59" xr:uid="{00000000-0005-0000-0000-000039000000}"/>
    <cellStyle name="Output 2" xfId="60" xr:uid="{00000000-0005-0000-0000-00003A000000}"/>
    <cellStyle name="Percent" xfId="2" builtinId="5"/>
    <cellStyle name="SAPBEXaggData" xfId="61" xr:uid="{00000000-0005-0000-0000-00003C000000}"/>
    <cellStyle name="SAPBEXaggDataEmph" xfId="62" xr:uid="{00000000-0005-0000-0000-00003D000000}"/>
    <cellStyle name="SAPBEXaggItem" xfId="63" xr:uid="{00000000-0005-0000-0000-00003E000000}"/>
    <cellStyle name="SAPBEXaggItemX" xfId="64" xr:uid="{00000000-0005-0000-0000-00003F000000}"/>
    <cellStyle name="SAPBEXchaText" xfId="65" xr:uid="{00000000-0005-0000-0000-000040000000}"/>
    <cellStyle name="SAPBEXexcBad7" xfId="66" xr:uid="{00000000-0005-0000-0000-000041000000}"/>
    <cellStyle name="SAPBEXexcBad8" xfId="67" xr:uid="{00000000-0005-0000-0000-000042000000}"/>
    <cellStyle name="SAPBEXexcBad9" xfId="68" xr:uid="{00000000-0005-0000-0000-000043000000}"/>
    <cellStyle name="SAPBEXexcCritical4" xfId="69" xr:uid="{00000000-0005-0000-0000-000044000000}"/>
    <cellStyle name="SAPBEXexcCritical5" xfId="70" xr:uid="{00000000-0005-0000-0000-000045000000}"/>
    <cellStyle name="SAPBEXexcCritical6" xfId="71" xr:uid="{00000000-0005-0000-0000-000046000000}"/>
    <cellStyle name="SAPBEXexcGood1" xfId="72" xr:uid="{00000000-0005-0000-0000-000047000000}"/>
    <cellStyle name="SAPBEXexcGood2" xfId="73" xr:uid="{00000000-0005-0000-0000-000048000000}"/>
    <cellStyle name="SAPBEXexcGood3" xfId="74" xr:uid="{00000000-0005-0000-0000-000049000000}"/>
    <cellStyle name="SAPBEXfilterDrill" xfId="75" xr:uid="{00000000-0005-0000-0000-00004A000000}"/>
    <cellStyle name="SAPBEXfilterItem" xfId="76" xr:uid="{00000000-0005-0000-0000-00004B000000}"/>
    <cellStyle name="SAPBEXfilterText" xfId="77" xr:uid="{00000000-0005-0000-0000-00004C000000}"/>
    <cellStyle name="SAPBEXformats" xfId="78" xr:uid="{00000000-0005-0000-0000-00004D000000}"/>
    <cellStyle name="SAPBEXheaderItem" xfId="79" xr:uid="{00000000-0005-0000-0000-00004E000000}"/>
    <cellStyle name="SAPBEXheaderText" xfId="80" xr:uid="{00000000-0005-0000-0000-00004F000000}"/>
    <cellStyle name="SAPBEXHLevel0" xfId="81" xr:uid="{00000000-0005-0000-0000-000050000000}"/>
    <cellStyle name="SAPBEXHLevel0X" xfId="82" xr:uid="{00000000-0005-0000-0000-000051000000}"/>
    <cellStyle name="SAPBEXHLevel1" xfId="83" xr:uid="{00000000-0005-0000-0000-000052000000}"/>
    <cellStyle name="SAPBEXHLevel1X" xfId="84" xr:uid="{00000000-0005-0000-0000-000053000000}"/>
    <cellStyle name="SAPBEXHLevel2" xfId="85" xr:uid="{00000000-0005-0000-0000-000054000000}"/>
    <cellStyle name="SAPBEXHLevel2X" xfId="86" xr:uid="{00000000-0005-0000-0000-000055000000}"/>
    <cellStyle name="SAPBEXHLevel3" xfId="87" xr:uid="{00000000-0005-0000-0000-000056000000}"/>
    <cellStyle name="SAPBEXHLevel3X" xfId="88" xr:uid="{00000000-0005-0000-0000-000057000000}"/>
    <cellStyle name="SAPBEXinputData" xfId="89" xr:uid="{00000000-0005-0000-0000-000058000000}"/>
    <cellStyle name="SAPBEXItemHeader" xfId="90" xr:uid="{00000000-0005-0000-0000-000059000000}"/>
    <cellStyle name="SAPBEXresData" xfId="91" xr:uid="{00000000-0005-0000-0000-00005A000000}"/>
    <cellStyle name="SAPBEXresDataEmph" xfId="92" xr:uid="{00000000-0005-0000-0000-00005B000000}"/>
    <cellStyle name="SAPBEXresItem" xfId="93" xr:uid="{00000000-0005-0000-0000-00005C000000}"/>
    <cellStyle name="SAPBEXresItemX" xfId="94" xr:uid="{00000000-0005-0000-0000-00005D000000}"/>
    <cellStyle name="SAPBEXstdData" xfId="95" xr:uid="{00000000-0005-0000-0000-00005E000000}"/>
    <cellStyle name="SAPBEXstdDataEmph" xfId="96" xr:uid="{00000000-0005-0000-0000-00005F000000}"/>
    <cellStyle name="SAPBEXstdItem" xfId="4" xr:uid="{00000000-0005-0000-0000-000060000000}"/>
    <cellStyle name="SAPBEXstdItemX" xfId="97" xr:uid="{00000000-0005-0000-0000-000061000000}"/>
    <cellStyle name="SAPBEXtitle" xfId="98" xr:uid="{00000000-0005-0000-0000-000062000000}"/>
    <cellStyle name="SAPBEXunassignedItem" xfId="99" xr:uid="{00000000-0005-0000-0000-000063000000}"/>
    <cellStyle name="SAPBEXundefined" xfId="100" xr:uid="{00000000-0005-0000-0000-000064000000}"/>
    <cellStyle name="Sheet Title" xfId="101" xr:uid="{00000000-0005-0000-0000-000065000000}"/>
    <cellStyle name="Total 2" xfId="102" xr:uid="{00000000-0005-0000-0000-000066000000}"/>
    <cellStyle name="Warning Text 2" xfId="103" xr:uid="{00000000-0005-0000-0000-00006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6"/>
  <sheetViews>
    <sheetView zoomScaleNormal="100" workbookViewId="0">
      <selection activeCell="A4" sqref="A4"/>
    </sheetView>
  </sheetViews>
  <sheetFormatPr defaultColWidth="9.140625" defaultRowHeight="12.75" x14ac:dyDescent="0.2"/>
  <cols>
    <col min="1" max="1" width="12.7109375" style="7" customWidth="1"/>
    <col min="2" max="2" width="15.7109375" style="4" customWidth="1"/>
    <col min="3" max="14" width="12.7109375" style="8" customWidth="1"/>
    <col min="15" max="15" width="15.7109375" style="4" customWidth="1"/>
    <col min="16" max="23" width="15.5703125" style="4" customWidth="1"/>
    <col min="24" max="16384" width="9.140625" style="4"/>
  </cols>
  <sheetData>
    <row r="1" spans="1:1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1" t="s">
        <v>32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5"/>
      <c r="B4" s="2"/>
      <c r="C4" s="3"/>
      <c r="D4" s="3"/>
      <c r="E4" s="3"/>
      <c r="F4" s="35"/>
      <c r="G4" s="6"/>
      <c r="H4" s="3"/>
      <c r="I4" s="3"/>
      <c r="J4" s="3"/>
      <c r="K4" s="3"/>
      <c r="L4" s="3"/>
      <c r="M4" s="3"/>
      <c r="N4" s="3"/>
      <c r="O4" s="36"/>
    </row>
    <row r="5" spans="1:15" x14ac:dyDescent="0.2">
      <c r="J5" s="9"/>
      <c r="O5" s="10"/>
    </row>
    <row r="6" spans="1:15" s="12" customFormat="1" x14ac:dyDescent="0.2">
      <c r="A6" s="11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 x14ac:dyDescent="0.2">
      <c r="A7" s="15" t="s">
        <v>15</v>
      </c>
      <c r="B7" s="4" t="s">
        <v>16</v>
      </c>
      <c r="C7" s="16">
        <v>189</v>
      </c>
      <c r="D7" s="16">
        <v>190</v>
      </c>
      <c r="E7" s="16">
        <v>192</v>
      </c>
      <c r="F7" s="16">
        <v>189</v>
      </c>
      <c r="G7" s="16">
        <v>188</v>
      </c>
      <c r="H7" s="16">
        <v>188</v>
      </c>
      <c r="I7" s="16"/>
      <c r="J7" s="16"/>
      <c r="K7" s="16"/>
      <c r="L7" s="16"/>
      <c r="M7" s="16"/>
      <c r="N7" s="16"/>
      <c r="O7" s="17">
        <f>AVERAGE(C7:H7)</f>
        <v>189.33333333333334</v>
      </c>
    </row>
    <row r="8" spans="1:15" x14ac:dyDescent="0.2">
      <c r="B8" s="4" t="s">
        <v>17</v>
      </c>
      <c r="C8" s="16">
        <v>9295961.1809999961</v>
      </c>
      <c r="D8" s="16">
        <v>8163718.9109999985</v>
      </c>
      <c r="E8" s="16">
        <v>10459202.911999999</v>
      </c>
      <c r="F8" s="16">
        <v>10563544.188000007</v>
      </c>
      <c r="G8" s="16">
        <v>9250263.5970000029</v>
      </c>
      <c r="H8" s="16">
        <v>11020613.579</v>
      </c>
      <c r="I8" s="16"/>
      <c r="J8" s="16"/>
      <c r="K8" s="16"/>
      <c r="L8" s="16"/>
      <c r="M8" s="16"/>
      <c r="N8" s="16"/>
      <c r="O8" s="18">
        <f>SUM(C8:H8)</f>
        <v>58753304.368000001</v>
      </c>
    </row>
    <row r="9" spans="1:15" x14ac:dyDescent="0.2">
      <c r="B9" s="4" t="s">
        <v>18</v>
      </c>
      <c r="C9" s="16">
        <v>8126011.4469999969</v>
      </c>
      <c r="D9" s="16">
        <v>6851323.9079999998</v>
      </c>
      <c r="E9" s="16">
        <v>8491323.493999999</v>
      </c>
      <c r="F9" s="16">
        <v>6288242.504999999</v>
      </c>
      <c r="G9" s="16">
        <v>4432423.6639999952</v>
      </c>
      <c r="H9" s="16">
        <v>5361166.1110000005</v>
      </c>
      <c r="I9" s="16"/>
      <c r="J9" s="16"/>
      <c r="K9" s="16"/>
      <c r="L9" s="16"/>
      <c r="M9" s="16"/>
      <c r="N9" s="16"/>
      <c r="O9" s="18">
        <f>SUM(C9:H9)</f>
        <v>39550491.128999993</v>
      </c>
    </row>
    <row r="10" spans="1:15" x14ac:dyDescent="0.2">
      <c r="B10" s="4" t="s">
        <v>19</v>
      </c>
      <c r="C10" s="16">
        <v>15325524.510999998</v>
      </c>
      <c r="D10" s="16">
        <v>12691211.682000002</v>
      </c>
      <c r="E10" s="16">
        <v>16292320.993000003</v>
      </c>
      <c r="F10" s="16">
        <v>17067988.693999998</v>
      </c>
      <c r="G10" s="16">
        <v>16738896.606000002</v>
      </c>
      <c r="H10" s="16">
        <v>20426608.707999997</v>
      </c>
      <c r="I10" s="16"/>
      <c r="J10" s="16"/>
      <c r="K10" s="16"/>
      <c r="L10" s="16"/>
      <c r="M10" s="16"/>
      <c r="N10" s="16"/>
      <c r="O10" s="18">
        <f>SUM(C10:H10)</f>
        <v>98542551.194000006</v>
      </c>
    </row>
    <row r="11" spans="1:15" x14ac:dyDescent="0.2">
      <c r="B11" s="4" t="s">
        <v>20</v>
      </c>
      <c r="C11" s="16">
        <v>32747497.138999991</v>
      </c>
      <c r="D11" s="16">
        <v>27706254.501000002</v>
      </c>
      <c r="E11" s="16">
        <v>35242847.398999996</v>
      </c>
      <c r="F11" s="16">
        <v>33919775.387000002</v>
      </c>
      <c r="G11" s="16">
        <v>30421583.866999999</v>
      </c>
      <c r="H11" s="16">
        <v>36808388.398000002</v>
      </c>
      <c r="I11" s="16"/>
      <c r="J11" s="16"/>
      <c r="K11" s="16"/>
      <c r="L11" s="16"/>
      <c r="M11" s="16"/>
      <c r="N11" s="16"/>
      <c r="O11" s="18">
        <f>SUM(C11:H11)</f>
        <v>196846346.69099998</v>
      </c>
    </row>
    <row r="12" spans="1:15" x14ac:dyDescent="0.2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 x14ac:dyDescent="0.2">
      <c r="B13" s="4" t="s">
        <v>21</v>
      </c>
      <c r="C13" s="16">
        <v>74914.150000000009</v>
      </c>
      <c r="D13" s="16">
        <v>69782.079999999958</v>
      </c>
      <c r="E13" s="16">
        <v>85776.390000000014</v>
      </c>
      <c r="F13" s="16">
        <v>81072.989999999991</v>
      </c>
      <c r="G13" s="16">
        <v>75822.660000000018</v>
      </c>
      <c r="H13" s="16">
        <v>95134.709999999963</v>
      </c>
      <c r="I13" s="16"/>
      <c r="J13" s="16"/>
      <c r="K13" s="16"/>
      <c r="L13" s="16"/>
      <c r="M13" s="16"/>
      <c r="N13" s="16"/>
      <c r="O13" s="18">
        <f>SUM(C13:H13)</f>
        <v>482502.98</v>
      </c>
    </row>
    <row r="14" spans="1:15" x14ac:dyDescent="0.2">
      <c r="B14" s="4" t="s">
        <v>22</v>
      </c>
      <c r="C14" s="16">
        <v>73107.65999999996</v>
      </c>
      <c r="D14" s="16">
        <v>67819.600000000035</v>
      </c>
      <c r="E14" s="16">
        <v>82954.489999999962</v>
      </c>
      <c r="F14" s="16">
        <v>78455.75</v>
      </c>
      <c r="G14" s="16">
        <v>74728.479999999981</v>
      </c>
      <c r="H14" s="16">
        <v>94368.389999999985</v>
      </c>
      <c r="I14" s="16"/>
      <c r="J14" s="16"/>
      <c r="K14" s="16"/>
      <c r="L14" s="16"/>
      <c r="M14" s="16"/>
      <c r="N14" s="16"/>
      <c r="O14" s="18">
        <f>SUM(C14:H14)</f>
        <v>471434.37</v>
      </c>
    </row>
    <row r="15" spans="1:15" x14ac:dyDescent="0.2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 x14ac:dyDescent="0.2">
      <c r="A16" s="15" t="s">
        <v>23</v>
      </c>
      <c r="B16" s="4" t="s">
        <v>16</v>
      </c>
      <c r="C16" s="16">
        <v>60</v>
      </c>
      <c r="D16" s="16">
        <v>61</v>
      </c>
      <c r="E16" s="16">
        <v>62</v>
      </c>
      <c r="F16" s="16">
        <v>62</v>
      </c>
      <c r="G16" s="16">
        <v>62</v>
      </c>
      <c r="H16" s="16">
        <v>62</v>
      </c>
      <c r="I16" s="16"/>
      <c r="J16" s="16"/>
      <c r="K16" s="16"/>
      <c r="L16" s="16"/>
      <c r="M16" s="16"/>
      <c r="N16" s="16"/>
      <c r="O16" s="17">
        <f>AVERAGE(C16:H16)</f>
        <v>61.5</v>
      </c>
    </row>
    <row r="17" spans="1:15" x14ac:dyDescent="0.2">
      <c r="B17" s="4" t="s">
        <v>17</v>
      </c>
      <c r="C17" s="16">
        <v>2820233.7540000002</v>
      </c>
      <c r="D17" s="16">
        <v>2562791.095999999</v>
      </c>
      <c r="E17" s="16">
        <v>3927695.7680000002</v>
      </c>
      <c r="F17" s="16">
        <v>3307623.6429999992</v>
      </c>
      <c r="G17" s="16">
        <v>2717617.8110000002</v>
      </c>
      <c r="H17" s="16">
        <v>3725507.7330000005</v>
      </c>
      <c r="I17" s="16"/>
      <c r="J17" s="16"/>
      <c r="K17" s="16"/>
      <c r="L17" s="16"/>
      <c r="M17" s="16"/>
      <c r="N17" s="16"/>
      <c r="O17" s="18">
        <f>SUM(C17:H17)</f>
        <v>19061469.805</v>
      </c>
    </row>
    <row r="18" spans="1:15" x14ac:dyDescent="0.2">
      <c r="B18" s="4" t="s">
        <v>18</v>
      </c>
      <c r="C18" s="16">
        <v>2440333.5740000005</v>
      </c>
      <c r="D18" s="16">
        <v>2114949.8980000005</v>
      </c>
      <c r="E18" s="16">
        <v>3111624.3019999997</v>
      </c>
      <c r="F18" s="16">
        <v>1955169.5520000001</v>
      </c>
      <c r="G18" s="16">
        <v>1281556.7340000002</v>
      </c>
      <c r="H18" s="16">
        <v>1795434.3439999996</v>
      </c>
      <c r="I18" s="16"/>
      <c r="J18" s="16"/>
      <c r="K18" s="16"/>
      <c r="L18" s="16"/>
      <c r="M18" s="16"/>
      <c r="N18" s="16"/>
      <c r="O18" s="18">
        <f>SUM(C18:H18)</f>
        <v>12699068.404000003</v>
      </c>
    </row>
    <row r="19" spans="1:15" x14ac:dyDescent="0.2">
      <c r="B19" s="4" t="s">
        <v>19</v>
      </c>
      <c r="C19" s="16">
        <v>4710604.1109999996</v>
      </c>
      <c r="D19" s="16">
        <v>4205600.578999999</v>
      </c>
      <c r="E19" s="16">
        <v>6004993.8929999992</v>
      </c>
      <c r="F19" s="16">
        <v>5573666.6220000004</v>
      </c>
      <c r="G19" s="16">
        <v>4714714.442999999</v>
      </c>
      <c r="H19" s="16">
        <v>6656419.5359999994</v>
      </c>
      <c r="I19" s="16"/>
      <c r="J19" s="16"/>
      <c r="K19" s="16"/>
      <c r="L19" s="16"/>
      <c r="M19" s="16"/>
      <c r="N19" s="16"/>
      <c r="O19" s="18">
        <f>SUM(C19:H19)</f>
        <v>31865999.183999997</v>
      </c>
    </row>
    <row r="20" spans="1:15" x14ac:dyDescent="0.2">
      <c r="B20" s="4" t="s">
        <v>20</v>
      </c>
      <c r="C20" s="16">
        <v>9971171.4389999993</v>
      </c>
      <c r="D20" s="16">
        <v>8883341.5729999989</v>
      </c>
      <c r="E20" s="16">
        <v>13044313.963</v>
      </c>
      <c r="F20" s="16">
        <v>10836459.817</v>
      </c>
      <c r="G20" s="16">
        <v>8713888.9879999999</v>
      </c>
      <c r="H20" s="16">
        <v>12177361.612999998</v>
      </c>
      <c r="I20" s="16"/>
      <c r="J20" s="16"/>
      <c r="K20" s="16"/>
      <c r="L20" s="16"/>
      <c r="M20" s="16"/>
      <c r="N20" s="16"/>
      <c r="O20" s="18">
        <f>SUM(C20:H20)</f>
        <v>63626537.392999992</v>
      </c>
    </row>
    <row r="21" spans="1:15" x14ac:dyDescent="0.2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 x14ac:dyDescent="0.2">
      <c r="B22" s="4" t="s">
        <v>21</v>
      </c>
      <c r="C22" s="16">
        <v>23896.000000000004</v>
      </c>
      <c r="D22" s="16">
        <v>21691.170000000006</v>
      </c>
      <c r="E22" s="16">
        <v>34465.060000000005</v>
      </c>
      <c r="F22" s="16">
        <v>26369.369999999995</v>
      </c>
      <c r="G22" s="16">
        <v>22917.49</v>
      </c>
      <c r="H22" s="16">
        <v>33345.820000000007</v>
      </c>
      <c r="I22" s="16"/>
      <c r="J22" s="16"/>
      <c r="K22" s="16"/>
      <c r="L22" s="16"/>
      <c r="M22" s="16"/>
      <c r="N22" s="16"/>
      <c r="O22" s="18">
        <f>SUM(C22:H22)</f>
        <v>162684.91000000003</v>
      </c>
    </row>
    <row r="23" spans="1:15" x14ac:dyDescent="0.2">
      <c r="B23" s="4" t="s">
        <v>22</v>
      </c>
      <c r="C23" s="16">
        <v>24127.09</v>
      </c>
      <c r="D23" s="16">
        <v>21422.509999999995</v>
      </c>
      <c r="E23" s="16">
        <v>33983.67</v>
      </c>
      <c r="F23" s="16">
        <v>26183.469999999998</v>
      </c>
      <c r="G23" s="16">
        <v>21989.57</v>
      </c>
      <c r="H23" s="16">
        <v>32634.58</v>
      </c>
      <c r="I23" s="16"/>
      <c r="J23" s="16"/>
      <c r="K23" s="16"/>
      <c r="L23" s="16"/>
      <c r="M23" s="16"/>
      <c r="N23" s="16"/>
      <c r="O23" s="18">
        <f>SUM(C23:H23)</f>
        <v>160340.89000000001</v>
      </c>
    </row>
    <row r="24" spans="1:15" x14ac:dyDescent="0.2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 x14ac:dyDescent="0.2">
      <c r="A25" s="15" t="s">
        <v>24</v>
      </c>
      <c r="B25" s="4" t="s">
        <v>16</v>
      </c>
      <c r="C25" s="37">
        <v>11</v>
      </c>
      <c r="D25" s="37">
        <v>11</v>
      </c>
      <c r="E25" s="37">
        <v>12</v>
      </c>
      <c r="F25" s="37">
        <v>13</v>
      </c>
      <c r="G25" s="37">
        <v>13</v>
      </c>
      <c r="H25" s="37">
        <v>13</v>
      </c>
      <c r="I25" s="16"/>
      <c r="J25" s="16"/>
      <c r="K25" s="16"/>
      <c r="L25" s="16"/>
      <c r="M25" s="16"/>
      <c r="N25" s="16"/>
      <c r="O25" s="17">
        <f>AVERAGE(C25:H25)</f>
        <v>12.166666666666666</v>
      </c>
    </row>
    <row r="26" spans="1:15" x14ac:dyDescent="0.2">
      <c r="B26" s="4" t="s">
        <v>17</v>
      </c>
      <c r="C26" s="16">
        <v>1576533.4950000001</v>
      </c>
      <c r="D26" s="16">
        <v>1488744.9100000001</v>
      </c>
      <c r="E26" s="16">
        <v>1541511.55</v>
      </c>
      <c r="F26" s="16">
        <v>1817787.7089999996</v>
      </c>
      <c r="G26" s="16">
        <v>1850326.29</v>
      </c>
      <c r="H26" s="16">
        <v>1686953.1500000001</v>
      </c>
      <c r="I26" s="16"/>
      <c r="J26" s="16"/>
      <c r="K26" s="16"/>
      <c r="L26" s="16"/>
      <c r="M26" s="16"/>
      <c r="N26" s="16"/>
      <c r="O26" s="18">
        <f>SUM(C26:H26)</f>
        <v>9961857.1040000003</v>
      </c>
    </row>
    <row r="27" spans="1:15" x14ac:dyDescent="0.2">
      <c r="B27" s="4" t="s">
        <v>18</v>
      </c>
      <c r="C27" s="16">
        <v>1438927.4100000001</v>
      </c>
      <c r="D27" s="16">
        <v>1244358.2600000002</v>
      </c>
      <c r="E27" s="16">
        <v>1236771.08</v>
      </c>
      <c r="F27" s="16">
        <v>1208330.1600000001</v>
      </c>
      <c r="G27" s="16">
        <v>860875.47</v>
      </c>
      <c r="H27" s="16">
        <v>800735.59000000008</v>
      </c>
      <c r="I27" s="16"/>
      <c r="J27" s="16"/>
      <c r="K27" s="16"/>
      <c r="L27" s="16"/>
      <c r="M27" s="16"/>
      <c r="N27" s="16"/>
      <c r="O27" s="18">
        <f>SUM(C27:H27)</f>
        <v>6789997.9699999997</v>
      </c>
    </row>
    <row r="28" spans="1:15" x14ac:dyDescent="0.2">
      <c r="B28" s="4" t="s">
        <v>19</v>
      </c>
      <c r="C28" s="16">
        <v>2949908.3660000004</v>
      </c>
      <c r="D28" s="16">
        <v>2610041.2009999994</v>
      </c>
      <c r="E28" s="16">
        <v>2549319.0150000001</v>
      </c>
      <c r="F28" s="16">
        <v>3104117.3990000002</v>
      </c>
      <c r="G28" s="16">
        <v>3840620.6579999998</v>
      </c>
      <c r="H28" s="16">
        <v>3155127.01</v>
      </c>
      <c r="I28" s="16"/>
      <c r="J28" s="16"/>
      <c r="K28" s="16"/>
      <c r="L28" s="16"/>
      <c r="M28" s="16"/>
      <c r="N28" s="16"/>
      <c r="O28" s="18">
        <f>SUM(C28:H28)</f>
        <v>18209133.649</v>
      </c>
    </row>
    <row r="29" spans="1:15" x14ac:dyDescent="0.2">
      <c r="B29" s="4" t="s">
        <v>20</v>
      </c>
      <c r="C29" s="16">
        <v>5965369.2710000006</v>
      </c>
      <c r="D29" s="16">
        <v>5343144.3709999993</v>
      </c>
      <c r="E29" s="16">
        <v>5327601.6449999996</v>
      </c>
      <c r="F29" s="16">
        <v>6130235.2680000002</v>
      </c>
      <c r="G29" s="16">
        <v>6551822.4179999996</v>
      </c>
      <c r="H29" s="16">
        <v>5642815.75</v>
      </c>
      <c r="I29" s="16"/>
      <c r="J29" s="16"/>
      <c r="K29" s="16"/>
      <c r="L29" s="16"/>
      <c r="M29" s="16"/>
      <c r="N29" s="16"/>
      <c r="O29" s="18">
        <f>SUM(C29:H29)</f>
        <v>34960988.722999997</v>
      </c>
    </row>
    <row r="30" spans="1:15" x14ac:dyDescent="0.2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5" x14ac:dyDescent="0.2">
      <c r="B31" s="4" t="s">
        <v>21</v>
      </c>
      <c r="C31" s="16">
        <v>11885.78</v>
      </c>
      <c r="D31" s="16">
        <v>11974.38</v>
      </c>
      <c r="E31" s="16">
        <v>12095.099999999999</v>
      </c>
      <c r="F31" s="16">
        <v>13422.96</v>
      </c>
      <c r="G31" s="16">
        <v>13650.039999999999</v>
      </c>
      <c r="H31" s="16">
        <v>14074.14</v>
      </c>
      <c r="I31" s="16"/>
      <c r="J31" s="16"/>
      <c r="K31" s="16"/>
      <c r="L31" s="16"/>
      <c r="M31" s="16"/>
      <c r="N31" s="16"/>
      <c r="O31" s="18">
        <f>SUM(C31:H31)</f>
        <v>77102.399999999994</v>
      </c>
    </row>
    <row r="32" spans="1:15" x14ac:dyDescent="0.2">
      <c r="B32" s="4" t="s">
        <v>22</v>
      </c>
      <c r="C32" s="16">
        <v>11670.56</v>
      </c>
      <c r="D32" s="16">
        <v>12309.420000000002</v>
      </c>
      <c r="E32" s="16">
        <v>11923.04</v>
      </c>
      <c r="F32" s="16">
        <v>13344.599999999999</v>
      </c>
      <c r="G32" s="16">
        <v>13316.66</v>
      </c>
      <c r="H32" s="16">
        <v>13673.420000000002</v>
      </c>
      <c r="I32" s="16"/>
      <c r="J32" s="16"/>
      <c r="K32" s="16"/>
      <c r="L32" s="16"/>
      <c r="M32" s="16"/>
      <c r="N32" s="16"/>
      <c r="O32" s="18">
        <f>SUM(C32:H32)</f>
        <v>76237.7</v>
      </c>
    </row>
    <row r="33" spans="1:16" x14ac:dyDescent="0.2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6" x14ac:dyDescent="0.2">
      <c r="A34" s="15" t="s">
        <v>25</v>
      </c>
      <c r="B34" s="4" t="s">
        <v>16</v>
      </c>
      <c r="C34" s="16">
        <v>56</v>
      </c>
      <c r="D34" s="16">
        <v>57</v>
      </c>
      <c r="E34" s="16">
        <v>56</v>
      </c>
      <c r="F34" s="16">
        <v>56</v>
      </c>
      <c r="G34" s="16">
        <v>56</v>
      </c>
      <c r="H34" s="16">
        <v>56</v>
      </c>
      <c r="I34" s="16"/>
      <c r="J34" s="16"/>
      <c r="K34" s="16"/>
      <c r="L34" s="16"/>
      <c r="M34" s="16"/>
      <c r="N34" s="16"/>
      <c r="O34" s="17">
        <f>AVERAGE(C34:H34)</f>
        <v>56.166666666666664</v>
      </c>
    </row>
    <row r="35" spans="1:16" x14ac:dyDescent="0.2">
      <c r="B35" s="4" t="s">
        <v>17</v>
      </c>
      <c r="C35" s="16">
        <v>12556126.759</v>
      </c>
      <c r="D35" s="16">
        <v>7519668.5370000014</v>
      </c>
      <c r="E35" s="16">
        <v>17236665.975000005</v>
      </c>
      <c r="F35" s="16">
        <v>14142047.383999996</v>
      </c>
      <c r="G35" s="16">
        <v>10012365.906000001</v>
      </c>
      <c r="H35" s="16">
        <v>14505633.055999998</v>
      </c>
      <c r="I35" s="16"/>
      <c r="J35" s="16"/>
      <c r="K35" s="16"/>
      <c r="L35" s="16"/>
      <c r="M35" s="16"/>
      <c r="N35" s="16"/>
      <c r="O35" s="18">
        <f>SUM(C35:H35)</f>
        <v>75972507.616999999</v>
      </c>
    </row>
    <row r="36" spans="1:16" x14ac:dyDescent="0.2">
      <c r="B36" s="4" t="s">
        <v>18</v>
      </c>
      <c r="C36" s="16">
        <v>11061474.804999998</v>
      </c>
      <c r="D36" s="16">
        <v>6109979.1959999986</v>
      </c>
      <c r="E36" s="16">
        <v>14319091.321000002</v>
      </c>
      <c r="F36" s="16">
        <v>7861384.3379999995</v>
      </c>
      <c r="G36" s="16">
        <v>4610737.0729999999</v>
      </c>
      <c r="H36" s="16">
        <v>6743897.9300000016</v>
      </c>
      <c r="I36" s="16"/>
      <c r="J36" s="16"/>
      <c r="K36" s="16"/>
      <c r="L36" s="16"/>
      <c r="M36" s="16"/>
      <c r="N36" s="16"/>
      <c r="O36" s="18">
        <f>SUM(C36:H36)</f>
        <v>50706564.662999995</v>
      </c>
    </row>
    <row r="37" spans="1:16" x14ac:dyDescent="0.2">
      <c r="B37" s="4" t="s">
        <v>19</v>
      </c>
      <c r="C37" s="16">
        <v>22658410.177999996</v>
      </c>
      <c r="D37" s="16">
        <v>12314188.583999999</v>
      </c>
      <c r="E37" s="16">
        <v>29941057.432</v>
      </c>
      <c r="F37" s="16">
        <v>26603119.278999999</v>
      </c>
      <c r="G37" s="16">
        <v>18642498.932000004</v>
      </c>
      <c r="H37" s="16">
        <v>29569934.717999991</v>
      </c>
      <c r="I37" s="16"/>
      <c r="J37" s="16"/>
      <c r="K37" s="16"/>
      <c r="L37" s="16"/>
      <c r="M37" s="16"/>
      <c r="N37" s="16"/>
      <c r="O37" s="18">
        <f>SUM(C37:H37)</f>
        <v>139729209.123</v>
      </c>
    </row>
    <row r="38" spans="1:16" x14ac:dyDescent="0.2">
      <c r="B38" s="4" t="s">
        <v>20</v>
      </c>
      <c r="C38" s="16">
        <v>46276011.741999991</v>
      </c>
      <c r="D38" s="16">
        <v>25943836.316999998</v>
      </c>
      <c r="E38" s="16">
        <v>61496814.728000008</v>
      </c>
      <c r="F38" s="16">
        <v>48606551.000999995</v>
      </c>
      <c r="G38" s="16">
        <v>33265601.911000006</v>
      </c>
      <c r="H38" s="16">
        <v>50819465.703999996</v>
      </c>
      <c r="I38" s="16"/>
      <c r="J38" s="16"/>
      <c r="K38" s="16"/>
      <c r="L38" s="16"/>
      <c r="M38" s="16"/>
      <c r="N38" s="16"/>
      <c r="O38" s="18">
        <f>SUM(C38:H38)</f>
        <v>266408281.403</v>
      </c>
    </row>
    <row r="39" spans="1:16" x14ac:dyDescent="0.2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6" x14ac:dyDescent="0.2">
      <c r="B40" s="4" t="s">
        <v>21</v>
      </c>
      <c r="C40" s="16">
        <v>89985.199999999968</v>
      </c>
      <c r="D40" s="16">
        <v>57236.960000000006</v>
      </c>
      <c r="E40" s="16">
        <v>125863.90999999999</v>
      </c>
      <c r="F40" s="16">
        <v>97465.530000000013</v>
      </c>
      <c r="G40" s="16">
        <v>75618.530000000013</v>
      </c>
      <c r="H40" s="16">
        <v>112375.33000000002</v>
      </c>
      <c r="I40" s="16"/>
      <c r="J40" s="16"/>
      <c r="K40" s="16"/>
      <c r="L40" s="16"/>
      <c r="M40" s="16"/>
      <c r="N40" s="16"/>
      <c r="O40" s="18">
        <f>SUM(C40:H40)</f>
        <v>558545.46</v>
      </c>
    </row>
    <row r="41" spans="1:16" x14ac:dyDescent="0.2">
      <c r="B41" s="4" t="s">
        <v>22</v>
      </c>
      <c r="C41" s="16">
        <v>88907.179999999978</v>
      </c>
      <c r="D41" s="16">
        <v>56317.479999999996</v>
      </c>
      <c r="E41" s="16">
        <v>124247.67999999999</v>
      </c>
      <c r="F41" s="16">
        <v>96197.530000000028</v>
      </c>
      <c r="G41" s="16">
        <v>72658.009999999995</v>
      </c>
      <c r="H41" s="16">
        <v>110497.33000000002</v>
      </c>
      <c r="I41" s="16"/>
      <c r="J41" s="16"/>
      <c r="K41" s="16"/>
      <c r="L41" s="16"/>
      <c r="M41" s="16"/>
      <c r="N41" s="16"/>
      <c r="O41" s="18">
        <f>SUM(C41:H41)</f>
        <v>548825.21</v>
      </c>
    </row>
    <row r="42" spans="1:16" x14ac:dyDescent="0.2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6" x14ac:dyDescent="0.2">
      <c r="A43" s="15" t="s">
        <v>26</v>
      </c>
      <c r="B43" s="4" t="s">
        <v>16</v>
      </c>
      <c r="C43" s="16">
        <v>47</v>
      </c>
      <c r="D43" s="16">
        <v>47</v>
      </c>
      <c r="E43" s="16">
        <v>47</v>
      </c>
      <c r="F43" s="16">
        <v>47</v>
      </c>
      <c r="G43" s="16">
        <v>47</v>
      </c>
      <c r="H43" s="16">
        <v>47</v>
      </c>
      <c r="I43" s="16"/>
      <c r="J43" s="16"/>
      <c r="K43" s="16"/>
      <c r="L43" s="16"/>
      <c r="M43" s="16"/>
      <c r="N43" s="16"/>
      <c r="O43" s="17">
        <f>AVERAGE(C43:H43)</f>
        <v>47</v>
      </c>
    </row>
    <row r="44" spans="1:16" x14ac:dyDescent="0.2">
      <c r="B44" s="4" t="s">
        <v>17</v>
      </c>
      <c r="C44" s="16">
        <v>13396270.258000001</v>
      </c>
      <c r="D44" s="16">
        <v>8943916.8440000005</v>
      </c>
      <c r="E44" s="16">
        <v>22807527.820000004</v>
      </c>
      <c r="F44" s="16">
        <v>16416146.748</v>
      </c>
      <c r="G44" s="16">
        <v>8187065.9080000008</v>
      </c>
      <c r="H44" s="16">
        <v>14480177.467999998</v>
      </c>
      <c r="I44" s="16"/>
      <c r="J44" s="16"/>
      <c r="K44" s="16"/>
      <c r="L44" s="16"/>
      <c r="M44" s="16"/>
      <c r="N44" s="16"/>
      <c r="O44" s="18">
        <f>SUM(C44:H44)</f>
        <v>84231105.046000004</v>
      </c>
      <c r="P44" s="18"/>
    </row>
    <row r="45" spans="1:16" x14ac:dyDescent="0.2">
      <c r="B45" s="4" t="s">
        <v>18</v>
      </c>
      <c r="C45" s="16">
        <v>12213074.964999998</v>
      </c>
      <c r="D45" s="16">
        <v>8199043.7650000015</v>
      </c>
      <c r="E45" s="16">
        <v>20941266.408</v>
      </c>
      <c r="F45" s="16">
        <v>9126305.0890000034</v>
      </c>
      <c r="G45" s="16">
        <v>3648385.787</v>
      </c>
      <c r="H45" s="16">
        <v>6542170.345999999</v>
      </c>
      <c r="I45" s="16"/>
      <c r="J45" s="16"/>
      <c r="K45" s="16"/>
      <c r="L45" s="16"/>
      <c r="M45" s="16"/>
      <c r="N45" s="16"/>
      <c r="O45" s="18">
        <f>SUM(C45:H45)</f>
        <v>60670246.359999999</v>
      </c>
    </row>
    <row r="46" spans="1:16" x14ac:dyDescent="0.2">
      <c r="B46" s="4" t="s">
        <v>19</v>
      </c>
      <c r="C46" s="16">
        <v>26247237.484999999</v>
      </c>
      <c r="D46" s="16">
        <v>17062103.314999998</v>
      </c>
      <c r="E46" s="16">
        <v>44954451.020000003</v>
      </c>
      <c r="F46" s="16">
        <v>35010504.686000004</v>
      </c>
      <c r="G46" s="16">
        <v>16988150.809999999</v>
      </c>
      <c r="H46" s="16">
        <v>36266845.123999998</v>
      </c>
      <c r="I46" s="16"/>
      <c r="J46" s="16"/>
      <c r="K46" s="16"/>
      <c r="L46" s="16"/>
      <c r="M46" s="16"/>
      <c r="N46" s="16"/>
      <c r="O46" s="18">
        <f>SUM(C46:H46)</f>
        <v>176529292.44</v>
      </c>
    </row>
    <row r="47" spans="1:16" x14ac:dyDescent="0.2">
      <c r="B47" s="4" t="s">
        <v>20</v>
      </c>
      <c r="C47" s="16">
        <v>51856582.707999997</v>
      </c>
      <c r="D47" s="16">
        <v>34205063.923999995</v>
      </c>
      <c r="E47" s="16">
        <v>88703245.247999996</v>
      </c>
      <c r="F47" s="16">
        <v>60552956.523000009</v>
      </c>
      <c r="G47" s="16">
        <v>28823602.504999999</v>
      </c>
      <c r="H47" s="16">
        <v>57289192.937999994</v>
      </c>
      <c r="I47" s="16"/>
      <c r="J47" s="16"/>
      <c r="K47" s="16"/>
      <c r="L47" s="16"/>
      <c r="M47" s="16"/>
      <c r="N47" s="16"/>
      <c r="O47" s="18">
        <f>SUM(C47:H47)</f>
        <v>321430643.84599996</v>
      </c>
    </row>
    <row r="48" spans="1:16" x14ac:dyDescent="0.2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 x14ac:dyDescent="0.2">
      <c r="B49" s="4" t="s">
        <v>21</v>
      </c>
      <c r="C49" s="16">
        <v>103803.45</v>
      </c>
      <c r="D49" s="16">
        <v>78060.100000000006</v>
      </c>
      <c r="E49" s="16">
        <v>176373.15</v>
      </c>
      <c r="F49" s="16">
        <v>120076.15000000001</v>
      </c>
      <c r="G49" s="16">
        <v>69951</v>
      </c>
      <c r="H49" s="16">
        <v>112398.3</v>
      </c>
      <c r="I49" s="16"/>
      <c r="J49" s="16"/>
      <c r="K49" s="16"/>
      <c r="L49" s="16"/>
      <c r="M49" s="16"/>
      <c r="N49" s="16"/>
      <c r="O49" s="18">
        <f>SUM(C49:H49)</f>
        <v>660662.15</v>
      </c>
    </row>
    <row r="50" spans="1:15" x14ac:dyDescent="0.2">
      <c r="B50" s="4" t="s">
        <v>22</v>
      </c>
      <c r="C50" s="16">
        <v>96025.750000000015</v>
      </c>
      <c r="D50" s="16">
        <v>73642</v>
      </c>
      <c r="E50" s="16">
        <v>171359.68</v>
      </c>
      <c r="F50" s="16">
        <v>112433.28000000001</v>
      </c>
      <c r="G50" s="16">
        <v>65113.05</v>
      </c>
      <c r="H50" s="16">
        <v>108443.54999999997</v>
      </c>
      <c r="I50" s="16"/>
      <c r="J50" s="16"/>
      <c r="K50" s="16"/>
      <c r="L50" s="16"/>
      <c r="M50" s="16"/>
      <c r="N50" s="16"/>
      <c r="O50" s="18">
        <f>SUM(C50:H50)</f>
        <v>627017.30999999994</v>
      </c>
    </row>
    <row r="51" spans="1:15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8"/>
    </row>
    <row r="52" spans="1:15" x14ac:dyDescent="0.2">
      <c r="A52" s="15" t="s">
        <v>27</v>
      </c>
      <c r="B52" s="4" t="s">
        <v>16</v>
      </c>
      <c r="C52" s="16">
        <v>25</v>
      </c>
      <c r="D52" s="16">
        <v>25</v>
      </c>
      <c r="E52" s="16">
        <v>25</v>
      </c>
      <c r="F52" s="16">
        <v>25</v>
      </c>
      <c r="G52" s="16">
        <v>25</v>
      </c>
      <c r="H52" s="16">
        <v>25</v>
      </c>
      <c r="I52" s="16"/>
      <c r="J52" s="16"/>
      <c r="K52" s="16"/>
      <c r="L52" s="16"/>
      <c r="M52" s="16"/>
      <c r="N52" s="16"/>
      <c r="O52" s="17">
        <f>AVERAGE(C52:H52)</f>
        <v>25</v>
      </c>
    </row>
    <row r="53" spans="1:15" x14ac:dyDescent="0.2">
      <c r="B53" s="4" t="s">
        <v>17</v>
      </c>
      <c r="C53" s="16">
        <v>8462668.6919999998</v>
      </c>
      <c r="D53" s="16">
        <v>3785985.2110000001</v>
      </c>
      <c r="E53" s="16">
        <v>13284806.74</v>
      </c>
      <c r="F53" s="16">
        <v>17032200.650999997</v>
      </c>
      <c r="G53" s="16">
        <v>8292972.0579999993</v>
      </c>
      <c r="H53" s="16">
        <v>11708753.768999999</v>
      </c>
      <c r="I53" s="16"/>
      <c r="J53" s="16"/>
      <c r="K53" s="16"/>
      <c r="L53" s="16"/>
      <c r="M53" s="16"/>
      <c r="N53" s="16"/>
      <c r="O53" s="18">
        <f>SUM(C53:H53)</f>
        <v>62567387.120999999</v>
      </c>
    </row>
    <row r="54" spans="1:15" x14ac:dyDescent="0.2">
      <c r="B54" s="4" t="s">
        <v>18</v>
      </c>
      <c r="C54" s="16">
        <v>9367833.8709999975</v>
      </c>
      <c r="D54" s="16">
        <v>3690160.2199999997</v>
      </c>
      <c r="E54" s="16">
        <v>12226218.834999999</v>
      </c>
      <c r="F54" s="16">
        <v>8109281.5080000004</v>
      </c>
      <c r="G54" s="16">
        <v>3825962.7229999998</v>
      </c>
      <c r="H54" s="16">
        <v>5167927.4369999999</v>
      </c>
      <c r="I54" s="16"/>
      <c r="J54" s="16"/>
      <c r="K54" s="16"/>
      <c r="L54" s="16"/>
      <c r="M54" s="16"/>
      <c r="N54" s="16"/>
      <c r="O54" s="18">
        <f>SUM(C54:H54)</f>
        <v>42387384.593999997</v>
      </c>
    </row>
    <row r="55" spans="1:15" x14ac:dyDescent="0.2">
      <c r="B55" s="4" t="s">
        <v>19</v>
      </c>
      <c r="C55" s="16">
        <v>21324094.093000002</v>
      </c>
      <c r="D55" s="16">
        <v>9505156.7899999991</v>
      </c>
      <c r="E55" s="16">
        <v>28663577.433000006</v>
      </c>
      <c r="F55" s="16">
        <v>41624966.571000002</v>
      </c>
      <c r="G55" s="16">
        <v>21832218.259</v>
      </c>
      <c r="H55" s="16">
        <v>35012806.042999998</v>
      </c>
      <c r="I55" s="16"/>
      <c r="J55" s="16"/>
      <c r="K55" s="16"/>
      <c r="L55" s="16"/>
      <c r="M55" s="16"/>
      <c r="N55" s="16"/>
      <c r="O55" s="18">
        <f>SUM(C55:H55)</f>
        <v>157962819.18900001</v>
      </c>
    </row>
    <row r="56" spans="1:15" x14ac:dyDescent="0.2">
      <c r="B56" s="4" t="s">
        <v>20</v>
      </c>
      <c r="C56" s="16">
        <v>39154596.656000003</v>
      </c>
      <c r="D56" s="16">
        <v>16981302.221000001</v>
      </c>
      <c r="E56" s="16">
        <v>54174603.008000001</v>
      </c>
      <c r="F56" s="16">
        <v>66766448.730000004</v>
      </c>
      <c r="G56" s="16">
        <v>33951153.039999999</v>
      </c>
      <c r="H56" s="16">
        <v>51889487.248999998</v>
      </c>
      <c r="I56" s="16"/>
      <c r="J56" s="16"/>
      <c r="K56" s="16"/>
      <c r="L56" s="16"/>
      <c r="M56" s="16"/>
      <c r="N56" s="16"/>
      <c r="O56" s="18">
        <f>SUM(C56:H56)</f>
        <v>262917590.90399998</v>
      </c>
    </row>
    <row r="57" spans="1:15" x14ac:dyDescent="0.2">
      <c r="C57" s="16"/>
      <c r="D57" s="16"/>
      <c r="E57" s="16"/>
      <c r="F57" s="16"/>
      <c r="G57" s="33"/>
      <c r="H57" s="16"/>
      <c r="I57" s="16"/>
      <c r="J57" s="16"/>
      <c r="K57" s="16"/>
      <c r="L57" s="16"/>
      <c r="M57" s="16"/>
      <c r="N57" s="16"/>
      <c r="O57" s="18"/>
    </row>
    <row r="58" spans="1:15" x14ac:dyDescent="0.2">
      <c r="B58" s="4" t="s">
        <v>21</v>
      </c>
      <c r="C58" s="16">
        <v>157493.97</v>
      </c>
      <c r="D58" s="16">
        <v>86645.6</v>
      </c>
      <c r="E58" s="16">
        <v>178713.97</v>
      </c>
      <c r="F58" s="16">
        <v>179875.52000000002</v>
      </c>
      <c r="G58" s="16">
        <v>112175.3</v>
      </c>
      <c r="H58" s="16">
        <v>156242.16</v>
      </c>
      <c r="I58" s="16"/>
      <c r="J58" s="16"/>
      <c r="K58" s="16"/>
      <c r="L58" s="16"/>
      <c r="M58" s="16"/>
      <c r="N58" s="16"/>
      <c r="O58" s="18">
        <f>SUM(C58:H58)</f>
        <v>871146.52000000014</v>
      </c>
    </row>
    <row r="59" spans="1:15" x14ac:dyDescent="0.2">
      <c r="B59" s="4" t="s">
        <v>22</v>
      </c>
      <c r="C59" s="16">
        <v>143762.9</v>
      </c>
      <c r="D59" s="16">
        <v>75923.600000000006</v>
      </c>
      <c r="E59" s="16">
        <v>185595.45</v>
      </c>
      <c r="F59" s="16">
        <v>189158.93</v>
      </c>
      <c r="G59" s="16">
        <v>107724.19</v>
      </c>
      <c r="H59" s="16">
        <v>156660.43</v>
      </c>
      <c r="I59" s="16"/>
      <c r="J59" s="16"/>
      <c r="K59" s="16"/>
      <c r="L59" s="16"/>
      <c r="M59" s="16"/>
      <c r="N59" s="16"/>
      <c r="O59" s="18">
        <f>SUM(C59:H59)</f>
        <v>858825.5</v>
      </c>
    </row>
    <row r="60" spans="1:15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"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 x14ac:dyDescent="0.2">
      <c r="A62" s="22" t="s">
        <v>28</v>
      </c>
      <c r="B62" s="23" t="s">
        <v>16</v>
      </c>
      <c r="C62" s="24">
        <f>+C52+C43+C34+C25+C16+C7</f>
        <v>388</v>
      </c>
      <c r="D62" s="24">
        <f>+D52+D43+D34+D25+D16+D7</f>
        <v>391</v>
      </c>
      <c r="E62" s="24">
        <f>+E52+E43+E34+E25+E16+E7</f>
        <v>394</v>
      </c>
      <c r="F62" s="16">
        <f t="shared" ref="F62:H62" si="0">+F52+F43+F34+F25+F16+F7</f>
        <v>392</v>
      </c>
      <c r="G62" s="16">
        <f>+G52+G43+G34+G25+G16+G7</f>
        <v>391</v>
      </c>
      <c r="H62" s="16">
        <f t="shared" si="0"/>
        <v>391</v>
      </c>
      <c r="I62" s="16"/>
      <c r="J62" s="16"/>
      <c r="K62" s="16"/>
      <c r="L62" s="16"/>
      <c r="M62" s="16"/>
      <c r="N62" s="16"/>
      <c r="O62" s="25">
        <f>AVERAGE(C62:H62)</f>
        <v>391.16666666666669</v>
      </c>
    </row>
    <row r="63" spans="1:15" x14ac:dyDescent="0.2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 x14ac:dyDescent="0.2">
      <c r="A64" s="26"/>
      <c r="B64" s="12" t="s">
        <v>17</v>
      </c>
      <c r="C64" s="27">
        <f t="shared" ref="C64:H67" si="1">+C53+C44+C35+C26+C17+C8</f>
        <v>48107794.138999999</v>
      </c>
      <c r="D64" s="27">
        <f t="shared" si="1"/>
        <v>32464825.508999996</v>
      </c>
      <c r="E64" s="27">
        <f t="shared" si="1"/>
        <v>69257410.765000001</v>
      </c>
      <c r="F64" s="16">
        <f>+F53+F44+F35+F26+F17+F8</f>
        <v>63279350.322999999</v>
      </c>
      <c r="G64" s="16">
        <f>+G53+G44+G35+G26+G17+G8</f>
        <v>40310611.570000008</v>
      </c>
      <c r="H64" s="16">
        <f t="shared" si="1"/>
        <v>57127638.754999995</v>
      </c>
      <c r="I64" s="16"/>
      <c r="J64" s="16"/>
      <c r="K64" s="16"/>
      <c r="L64" s="16"/>
      <c r="M64" s="16"/>
      <c r="N64" s="16"/>
      <c r="O64" s="28">
        <f>SUM(C64:H64)</f>
        <v>310547631.06099999</v>
      </c>
    </row>
    <row r="65" spans="1:15" x14ac:dyDescent="0.2">
      <c r="A65" s="26"/>
      <c r="B65" s="12" t="s">
        <v>18</v>
      </c>
      <c r="C65" s="27">
        <f t="shared" si="1"/>
        <v>44647656.071999997</v>
      </c>
      <c r="D65" s="27">
        <f t="shared" si="1"/>
        <v>28209815.247000005</v>
      </c>
      <c r="E65" s="27">
        <f t="shared" si="1"/>
        <v>60326295.439999998</v>
      </c>
      <c r="F65" s="16">
        <f t="shared" si="1"/>
        <v>34548713.152000003</v>
      </c>
      <c r="G65" s="16">
        <f>+G54+G45+G36+G27+G18+G9</f>
        <v>18659941.450999998</v>
      </c>
      <c r="H65" s="16">
        <f t="shared" si="1"/>
        <v>26411331.758000001</v>
      </c>
      <c r="I65" s="16"/>
      <c r="J65" s="16"/>
      <c r="K65" s="16"/>
      <c r="L65" s="16"/>
      <c r="M65" s="16"/>
      <c r="N65" s="16"/>
      <c r="O65" s="28">
        <f>SUM(C65:H65)</f>
        <v>212803753.12</v>
      </c>
    </row>
    <row r="66" spans="1:15" x14ac:dyDescent="0.2">
      <c r="A66" s="26"/>
      <c r="B66" s="12" t="s">
        <v>19</v>
      </c>
      <c r="C66" s="27">
        <f t="shared" si="1"/>
        <v>93215778.743999988</v>
      </c>
      <c r="D66" s="27">
        <f t="shared" si="1"/>
        <v>58388302.150999993</v>
      </c>
      <c r="E66" s="27">
        <f t="shared" si="1"/>
        <v>128405719.78600001</v>
      </c>
      <c r="F66" s="16">
        <f t="shared" si="1"/>
        <v>128984363.25099999</v>
      </c>
      <c r="G66" s="16">
        <f>+G55+G46+G37+G28+G19+G10</f>
        <v>82757099.708000004</v>
      </c>
      <c r="H66" s="16">
        <f t="shared" si="1"/>
        <v>131087741.139</v>
      </c>
      <c r="I66" s="16"/>
      <c r="J66" s="16"/>
      <c r="K66" s="16"/>
      <c r="L66" s="16"/>
      <c r="M66" s="16"/>
      <c r="N66" s="16"/>
      <c r="O66" s="28">
        <f>SUM(C66:H66)</f>
        <v>622839004.77900004</v>
      </c>
    </row>
    <row r="67" spans="1:15" x14ac:dyDescent="0.2">
      <c r="A67" s="26"/>
      <c r="B67" s="12" t="s">
        <v>20</v>
      </c>
      <c r="C67" s="27">
        <f t="shared" si="1"/>
        <v>185971228.95499998</v>
      </c>
      <c r="D67" s="27">
        <f t="shared" si="1"/>
        <v>119062942.90700001</v>
      </c>
      <c r="E67" s="27">
        <f t="shared" si="1"/>
        <v>257989425.991</v>
      </c>
      <c r="F67" s="16">
        <f t="shared" si="1"/>
        <v>226812426.72600001</v>
      </c>
      <c r="G67" s="16">
        <f>+G56+G47+G38+G29+G20+G11</f>
        <v>141727652.729</v>
      </c>
      <c r="H67" s="16">
        <f t="shared" si="1"/>
        <v>214626711.65199998</v>
      </c>
      <c r="I67" s="16"/>
      <c r="J67" s="16"/>
      <c r="K67" s="16"/>
      <c r="L67" s="16"/>
      <c r="M67" s="16"/>
      <c r="N67" s="16"/>
      <c r="O67" s="28">
        <f>SUM(C67:H67)</f>
        <v>1146190388.96</v>
      </c>
    </row>
    <row r="68" spans="1:15" x14ac:dyDescent="0.2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 x14ac:dyDescent="0.2">
      <c r="A69" s="26"/>
      <c r="B69" s="12" t="s">
        <v>21</v>
      </c>
      <c r="C69" s="27">
        <f t="shared" ref="C69:H70" si="2">+C58+C49+C40+C31+C22+C13</f>
        <v>461978.55</v>
      </c>
      <c r="D69" s="27">
        <f t="shared" si="2"/>
        <v>325390.29000000004</v>
      </c>
      <c r="E69" s="27">
        <f t="shared" si="2"/>
        <v>613287.57999999996</v>
      </c>
      <c r="F69" s="16">
        <f>+F59+F49+F40+F31+F22+F13</f>
        <v>527565.93000000005</v>
      </c>
      <c r="G69" s="16">
        <f>+G58+G49+G40+G31+G22+G13</f>
        <v>370135.02</v>
      </c>
      <c r="H69" s="16">
        <f t="shared" si="2"/>
        <v>523570.46</v>
      </c>
      <c r="I69" s="16"/>
      <c r="J69" s="16"/>
      <c r="K69" s="16"/>
      <c r="L69" s="16"/>
      <c r="M69" s="16"/>
      <c r="N69" s="16"/>
      <c r="O69" s="28">
        <f>SUM(C69:H69)</f>
        <v>2821927.83</v>
      </c>
    </row>
    <row r="70" spans="1:15" x14ac:dyDescent="0.2">
      <c r="A70" s="29"/>
      <c r="B70" s="30" t="s">
        <v>22</v>
      </c>
      <c r="C70" s="20">
        <f t="shared" si="2"/>
        <v>437601.14</v>
      </c>
      <c r="D70" s="20">
        <f t="shared" si="2"/>
        <v>307434.61000000004</v>
      </c>
      <c r="E70" s="20">
        <f t="shared" si="2"/>
        <v>610064.01</v>
      </c>
      <c r="F70" s="20">
        <f t="shared" si="2"/>
        <v>515773.56</v>
      </c>
      <c r="G70" s="20">
        <f>+G59+G50+G41+G32+G23+G14</f>
        <v>355529.95999999996</v>
      </c>
      <c r="H70" s="20">
        <f t="shared" si="2"/>
        <v>516277.69999999995</v>
      </c>
      <c r="I70" s="20"/>
      <c r="J70" s="20"/>
      <c r="K70" s="20"/>
      <c r="L70" s="20"/>
      <c r="M70" s="20"/>
      <c r="N70" s="20"/>
      <c r="O70" s="31">
        <f>SUM(C70:H70)</f>
        <v>2742680.9800000004</v>
      </c>
    </row>
    <row r="73" spans="1:15" x14ac:dyDescent="0.2">
      <c r="A73" s="7" t="s">
        <v>29</v>
      </c>
    </row>
    <row r="76" spans="1:15" x14ac:dyDescent="0.2">
      <c r="A76" s="7" t="s">
        <v>31</v>
      </c>
    </row>
  </sheetData>
  <printOptions horizontalCentered="1" gridLines="1"/>
  <pageMargins left="0.25" right="0.25" top="0.5" bottom="0.5" header="0.3" footer="0.3"/>
  <pageSetup scale="51" orientation="landscape" horizontalDpi="4294967294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tabSelected="1" zoomScaleNormal="100" workbookViewId="0"/>
  </sheetViews>
  <sheetFormatPr defaultRowHeight="12.75" x14ac:dyDescent="0.2"/>
  <cols>
    <col min="1" max="1" width="12.7109375" customWidth="1"/>
    <col min="2" max="2" width="15.7109375" customWidth="1"/>
    <col min="3" max="6" width="12.7109375" customWidth="1"/>
    <col min="7" max="7" width="12.7109375" style="4" customWidth="1"/>
    <col min="8" max="14" width="12.7109375" customWidth="1"/>
    <col min="15" max="15" width="15.7109375" customWidth="1"/>
  </cols>
  <sheetData>
    <row r="1" spans="1:1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1" t="s">
        <v>33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5"/>
      <c r="B4" s="2"/>
      <c r="C4" s="3"/>
      <c r="D4" s="3"/>
      <c r="E4" s="3"/>
      <c r="F4" s="35"/>
      <c r="G4" s="32"/>
      <c r="H4" s="3"/>
      <c r="I4" s="3"/>
      <c r="J4" s="3"/>
      <c r="K4" s="3"/>
      <c r="L4" s="3"/>
      <c r="M4" s="3"/>
      <c r="N4" s="3"/>
      <c r="O4" s="36"/>
    </row>
    <row r="5" spans="1:15" x14ac:dyDescent="0.2">
      <c r="A5" s="7"/>
      <c r="B5" s="4"/>
      <c r="C5" s="8"/>
      <c r="D5" s="8"/>
      <c r="E5" s="8"/>
      <c r="F5" s="8"/>
      <c r="G5" s="8"/>
      <c r="H5" s="8"/>
      <c r="I5" s="8"/>
      <c r="J5" s="9"/>
      <c r="K5" s="8"/>
      <c r="L5" s="8"/>
      <c r="M5" s="8"/>
      <c r="N5" s="8"/>
      <c r="O5" s="10"/>
    </row>
    <row r="6" spans="1:15" x14ac:dyDescent="0.2">
      <c r="A6" s="11"/>
      <c r="B6" s="12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 x14ac:dyDescent="0.2">
      <c r="A7" s="15" t="s">
        <v>15</v>
      </c>
      <c r="B7" s="4" t="s">
        <v>16</v>
      </c>
      <c r="C7" s="16">
        <v>16</v>
      </c>
      <c r="D7" s="16">
        <v>18</v>
      </c>
      <c r="E7" s="16">
        <v>17</v>
      </c>
      <c r="F7" s="16">
        <v>17</v>
      </c>
      <c r="G7" s="16">
        <v>15</v>
      </c>
      <c r="H7" s="16">
        <v>16</v>
      </c>
      <c r="I7" s="16"/>
      <c r="J7" s="16"/>
      <c r="K7" s="16"/>
      <c r="L7" s="16"/>
      <c r="M7" s="16"/>
      <c r="N7" s="16"/>
      <c r="O7" s="17">
        <f>AVERAGE(C7:H7)</f>
        <v>16.5</v>
      </c>
    </row>
    <row r="8" spans="1:15" x14ac:dyDescent="0.2">
      <c r="A8" s="7"/>
      <c r="B8" s="4" t="s">
        <v>17</v>
      </c>
      <c r="C8" s="16">
        <v>656096.71499999997</v>
      </c>
      <c r="D8" s="16">
        <v>739282.69</v>
      </c>
      <c r="E8" s="16">
        <v>751637.78</v>
      </c>
      <c r="F8" s="16">
        <v>727117.12</v>
      </c>
      <c r="G8" s="16">
        <v>608405.92500000005</v>
      </c>
      <c r="H8" s="16">
        <v>685717.16999999981</v>
      </c>
      <c r="I8" s="16"/>
      <c r="J8" s="16"/>
      <c r="K8" s="16"/>
      <c r="L8" s="16"/>
      <c r="M8" s="16"/>
      <c r="N8" s="16"/>
      <c r="O8" s="18">
        <f>SUM(C8:N8)</f>
        <v>4168257.3999999994</v>
      </c>
    </row>
    <row r="9" spans="1:15" x14ac:dyDescent="0.2">
      <c r="A9" s="7"/>
      <c r="B9" s="4" t="s">
        <v>18</v>
      </c>
      <c r="C9" s="16">
        <v>555485.73</v>
      </c>
      <c r="D9" s="16">
        <v>594385.91</v>
      </c>
      <c r="E9" s="16">
        <v>592879.13</v>
      </c>
      <c r="F9" s="16">
        <v>458099.315</v>
      </c>
      <c r="G9" s="16">
        <v>271925.63500000001</v>
      </c>
      <c r="H9" s="16">
        <v>338014.88500000001</v>
      </c>
      <c r="I9" s="16"/>
      <c r="J9" s="16"/>
      <c r="K9" s="16"/>
      <c r="L9" s="16"/>
      <c r="M9" s="16"/>
      <c r="N9" s="16"/>
      <c r="O9" s="18">
        <f t="shared" ref="O9:O11" si="0">SUM(C9:N9)</f>
        <v>2810790.6049999995</v>
      </c>
    </row>
    <row r="10" spans="1:15" x14ac:dyDescent="0.2">
      <c r="A10" s="7"/>
      <c r="B10" s="4" t="s">
        <v>19</v>
      </c>
      <c r="C10" s="16">
        <v>1079825.7649999999</v>
      </c>
      <c r="D10" s="16">
        <v>1181955.52</v>
      </c>
      <c r="E10" s="16">
        <v>1108912.9850000001</v>
      </c>
      <c r="F10" s="16">
        <v>1090362.93</v>
      </c>
      <c r="G10" s="16">
        <v>1096009.709</v>
      </c>
      <c r="H10" s="16">
        <v>1336835.46</v>
      </c>
      <c r="I10" s="16"/>
      <c r="J10" s="16"/>
      <c r="K10" s="16"/>
      <c r="L10" s="16"/>
      <c r="M10" s="16"/>
      <c r="N10" s="16"/>
      <c r="O10" s="18">
        <f t="shared" si="0"/>
        <v>6893902.3689999999</v>
      </c>
    </row>
    <row r="11" spans="1:15" x14ac:dyDescent="0.2">
      <c r="A11" s="7"/>
      <c r="B11" s="4" t="s">
        <v>20</v>
      </c>
      <c r="C11" s="16">
        <v>2291408.21</v>
      </c>
      <c r="D11" s="16">
        <v>2515624.12</v>
      </c>
      <c r="E11" s="16">
        <v>2453429.895</v>
      </c>
      <c r="F11" s="16">
        <v>2275579.3650000002</v>
      </c>
      <c r="G11" s="16">
        <v>1976341.2690000001</v>
      </c>
      <c r="H11" s="16">
        <v>2360567.5149999997</v>
      </c>
      <c r="I11" s="16"/>
      <c r="J11" s="16"/>
      <c r="K11" s="16"/>
      <c r="L11" s="16"/>
      <c r="M11" s="16"/>
      <c r="N11" s="16"/>
      <c r="O11" s="18">
        <f t="shared" si="0"/>
        <v>13872950.373999998</v>
      </c>
    </row>
    <row r="12" spans="1:15" x14ac:dyDescent="0.2">
      <c r="A12" s="7"/>
      <c r="B12" s="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 x14ac:dyDescent="0.2">
      <c r="A13" s="7"/>
      <c r="B13" s="4" t="s">
        <v>21</v>
      </c>
      <c r="C13" s="16">
        <v>6758.97</v>
      </c>
      <c r="D13" s="16">
        <v>8235.24</v>
      </c>
      <c r="E13" s="16">
        <v>7601.45</v>
      </c>
      <c r="F13" s="16">
        <v>7079.9700000000012</v>
      </c>
      <c r="G13" s="16">
        <v>5255.2</v>
      </c>
      <c r="H13" s="16">
        <v>6827.6099999999988</v>
      </c>
      <c r="I13" s="16"/>
      <c r="J13" s="16"/>
      <c r="K13" s="16"/>
      <c r="L13" s="16"/>
      <c r="M13" s="16"/>
      <c r="N13" s="16"/>
      <c r="O13" s="18">
        <f>SUM(C13:N13)</f>
        <v>41758.44</v>
      </c>
    </row>
    <row r="14" spans="1:15" x14ac:dyDescent="0.2">
      <c r="A14" s="7"/>
      <c r="B14" s="4" t="s">
        <v>22</v>
      </c>
      <c r="C14" s="16">
        <v>5893.9</v>
      </c>
      <c r="D14" s="16">
        <v>7189.19</v>
      </c>
      <c r="E14" s="16">
        <v>6174.29</v>
      </c>
      <c r="F14" s="16">
        <v>5757.4</v>
      </c>
      <c r="G14" s="16">
        <v>4654.0200000000004</v>
      </c>
      <c r="H14" s="16">
        <v>6586.12</v>
      </c>
      <c r="I14" s="16"/>
      <c r="J14" s="16"/>
      <c r="K14" s="16"/>
      <c r="L14" s="16"/>
      <c r="M14" s="16"/>
      <c r="N14" s="16"/>
      <c r="O14" s="18">
        <f>SUM(C14:N14)</f>
        <v>36254.92</v>
      </c>
    </row>
    <row r="15" spans="1:15" x14ac:dyDescent="0.2">
      <c r="A15" s="7"/>
      <c r="B15" s="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 x14ac:dyDescent="0.2">
      <c r="A16" s="15" t="s">
        <v>23</v>
      </c>
      <c r="B16" s="4" t="s">
        <v>16</v>
      </c>
      <c r="C16" s="16">
        <v>15</v>
      </c>
      <c r="D16" s="16">
        <v>13</v>
      </c>
      <c r="E16" s="16">
        <v>15</v>
      </c>
      <c r="F16" s="16">
        <v>12</v>
      </c>
      <c r="G16" s="16">
        <v>13</v>
      </c>
      <c r="H16" s="16">
        <v>13</v>
      </c>
      <c r="I16" s="16"/>
      <c r="J16" s="16"/>
      <c r="K16" s="16"/>
      <c r="L16" s="16"/>
      <c r="M16" s="16"/>
      <c r="N16" s="16"/>
      <c r="O16" s="17">
        <f>AVERAGE(C16:H16)</f>
        <v>13.5</v>
      </c>
    </row>
    <row r="17" spans="1:15" x14ac:dyDescent="0.2">
      <c r="A17" s="7"/>
      <c r="B17" s="4" t="s">
        <v>17</v>
      </c>
      <c r="C17" s="16">
        <v>595163.30999999994</v>
      </c>
      <c r="D17" s="16">
        <v>245633.27499999997</v>
      </c>
      <c r="E17" s="16">
        <v>543451.28099999996</v>
      </c>
      <c r="F17" s="16">
        <v>288126.77499999997</v>
      </c>
      <c r="G17" s="16">
        <v>287659.26699999993</v>
      </c>
      <c r="H17" s="16">
        <v>284152.74099999998</v>
      </c>
      <c r="I17" s="16"/>
      <c r="J17" s="16"/>
      <c r="K17" s="16"/>
      <c r="L17" s="16"/>
      <c r="M17" s="16"/>
      <c r="N17" s="16"/>
      <c r="O17" s="18">
        <f>SUM(C17:N17)</f>
        <v>2244186.6489999997</v>
      </c>
    </row>
    <row r="18" spans="1:15" x14ac:dyDescent="0.2">
      <c r="A18" s="7"/>
      <c r="B18" s="4" t="s">
        <v>18</v>
      </c>
      <c r="C18" s="16">
        <v>507485.69800000015</v>
      </c>
      <c r="D18" s="16">
        <v>212342.32</v>
      </c>
      <c r="E18" s="16">
        <v>419608.13799999998</v>
      </c>
      <c r="F18" s="16">
        <v>172752.23800000001</v>
      </c>
      <c r="G18" s="16">
        <v>136285.81899999999</v>
      </c>
      <c r="H18" s="16">
        <v>141486.90800000002</v>
      </c>
      <c r="I18" s="16"/>
      <c r="J18" s="16"/>
      <c r="K18" s="16"/>
      <c r="L18" s="16"/>
      <c r="M18" s="16"/>
      <c r="N18" s="16"/>
      <c r="O18" s="18">
        <f t="shared" ref="O18:O23" si="1">SUM(C18:N18)</f>
        <v>1589961.1210000003</v>
      </c>
    </row>
    <row r="19" spans="1:15" x14ac:dyDescent="0.2">
      <c r="A19" s="7"/>
      <c r="B19" s="4" t="s">
        <v>19</v>
      </c>
      <c r="C19" s="16">
        <v>922943.56099999999</v>
      </c>
      <c r="D19" s="16">
        <v>428912.52599999995</v>
      </c>
      <c r="E19" s="16">
        <v>757525.53500000003</v>
      </c>
      <c r="F19" s="16">
        <v>459534.038</v>
      </c>
      <c r="G19" s="16">
        <v>429399.24799999996</v>
      </c>
      <c r="H19" s="16">
        <v>424360.13699999999</v>
      </c>
      <c r="I19" s="16"/>
      <c r="J19" s="16"/>
      <c r="K19" s="16"/>
      <c r="L19" s="16"/>
      <c r="M19" s="16"/>
      <c r="N19" s="16"/>
      <c r="O19" s="18">
        <f t="shared" si="1"/>
        <v>3422675.0450000004</v>
      </c>
    </row>
    <row r="20" spans="1:15" x14ac:dyDescent="0.2">
      <c r="A20" s="7"/>
      <c r="B20" s="4" t="s">
        <v>20</v>
      </c>
      <c r="C20" s="16">
        <v>2025592.5690000001</v>
      </c>
      <c r="D20" s="16">
        <v>886888.12099999993</v>
      </c>
      <c r="E20" s="16">
        <v>1720584.9539999999</v>
      </c>
      <c r="F20" s="16">
        <v>920413.05099999998</v>
      </c>
      <c r="G20" s="16">
        <v>853344.3339999998</v>
      </c>
      <c r="H20" s="16">
        <v>849999.78599999996</v>
      </c>
      <c r="I20" s="16"/>
      <c r="J20" s="16"/>
      <c r="K20" s="16"/>
      <c r="L20" s="16"/>
      <c r="M20" s="16"/>
      <c r="N20" s="16"/>
      <c r="O20" s="18">
        <f t="shared" si="1"/>
        <v>7256822.8149999995</v>
      </c>
    </row>
    <row r="21" spans="1:15" x14ac:dyDescent="0.2">
      <c r="A21" s="7"/>
      <c r="B21" s="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 x14ac:dyDescent="0.2">
      <c r="A22" s="7"/>
      <c r="B22" s="4" t="s">
        <v>21</v>
      </c>
      <c r="C22" s="16">
        <v>6261.83</v>
      </c>
      <c r="D22" s="16">
        <v>3274.4500000000003</v>
      </c>
      <c r="E22" s="16">
        <v>6749</v>
      </c>
      <c r="F22" s="16">
        <v>4198.6499999999996</v>
      </c>
      <c r="G22" s="16">
        <v>4161.9500000000007</v>
      </c>
      <c r="H22" s="16">
        <v>4084.95</v>
      </c>
      <c r="I22" s="16"/>
      <c r="J22" s="16"/>
      <c r="K22" s="16"/>
      <c r="L22" s="16"/>
      <c r="M22" s="16"/>
      <c r="N22" s="16"/>
      <c r="O22" s="18">
        <f t="shared" si="1"/>
        <v>28730.83</v>
      </c>
    </row>
    <row r="23" spans="1:15" x14ac:dyDescent="0.2">
      <c r="A23" s="7"/>
      <c r="B23" s="4" t="s">
        <v>22</v>
      </c>
      <c r="C23" s="16">
        <v>6786.4</v>
      </c>
      <c r="D23" s="16">
        <v>3315.6000000000004</v>
      </c>
      <c r="E23" s="16">
        <v>6689.8799999999992</v>
      </c>
      <c r="F23" s="16">
        <v>4290.93</v>
      </c>
      <c r="G23" s="16">
        <v>3360.5</v>
      </c>
      <c r="H23" s="16">
        <v>3725.9000000000005</v>
      </c>
      <c r="I23" s="16"/>
      <c r="J23" s="16"/>
      <c r="K23" s="16"/>
      <c r="L23" s="16"/>
      <c r="M23" s="16"/>
      <c r="N23" s="16"/>
      <c r="O23" s="18">
        <f t="shared" si="1"/>
        <v>28169.21</v>
      </c>
    </row>
    <row r="24" spans="1:15" x14ac:dyDescent="0.2">
      <c r="A24" s="7"/>
      <c r="B24" s="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 x14ac:dyDescent="0.2">
      <c r="A25" s="15" t="s">
        <v>24</v>
      </c>
      <c r="B25" s="4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4">
        <v>0</v>
      </c>
    </row>
    <row r="26" spans="1:15" x14ac:dyDescent="0.2">
      <c r="A26" s="7"/>
      <c r="B26" s="4" t="s">
        <v>17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>
        <f>SUM(C26:N26)</f>
        <v>0</v>
      </c>
    </row>
    <row r="27" spans="1:15" x14ac:dyDescent="0.2">
      <c r="A27" s="7"/>
      <c r="B27" s="4" t="s">
        <v>18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>
        <f t="shared" ref="O27:O32" si="2">SUM(C27:N27)</f>
        <v>0</v>
      </c>
    </row>
    <row r="28" spans="1:15" x14ac:dyDescent="0.2">
      <c r="A28" s="7"/>
      <c r="B28" s="4" t="s">
        <v>19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>
        <f t="shared" si="2"/>
        <v>0</v>
      </c>
    </row>
    <row r="29" spans="1:15" x14ac:dyDescent="0.2">
      <c r="A29" s="7"/>
      <c r="B29" s="4" t="s">
        <v>20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>
        <f t="shared" si="2"/>
        <v>0</v>
      </c>
    </row>
    <row r="30" spans="1:15" x14ac:dyDescent="0.2">
      <c r="A30" s="7"/>
      <c r="B30" s="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x14ac:dyDescent="0.2">
      <c r="A31" s="7"/>
      <c r="B31" s="4" t="s">
        <v>21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>
        <f t="shared" si="2"/>
        <v>0</v>
      </c>
    </row>
    <row r="32" spans="1:15" x14ac:dyDescent="0.2">
      <c r="A32" s="7"/>
      <c r="B32" s="4" t="s">
        <v>22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>
        <f t="shared" si="2"/>
        <v>0</v>
      </c>
    </row>
    <row r="33" spans="1:15" x14ac:dyDescent="0.2">
      <c r="A33" s="7"/>
      <c r="B33" s="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 x14ac:dyDescent="0.2">
      <c r="A34" s="15" t="s">
        <v>25</v>
      </c>
      <c r="B34" s="4" t="s">
        <v>16</v>
      </c>
      <c r="C34" s="16">
        <v>1</v>
      </c>
      <c r="D34" s="16">
        <v>1</v>
      </c>
      <c r="E34" s="16">
        <v>1</v>
      </c>
      <c r="F34" s="16"/>
      <c r="G34" s="16">
        <v>1</v>
      </c>
      <c r="H34" s="16">
        <v>1</v>
      </c>
      <c r="I34" s="16"/>
      <c r="J34" s="16"/>
      <c r="K34" s="16"/>
      <c r="L34" s="16"/>
      <c r="M34" s="16"/>
      <c r="N34" s="16"/>
      <c r="O34" s="17">
        <f>AVERAGE(C34:H34)</f>
        <v>1</v>
      </c>
    </row>
    <row r="35" spans="1:15" x14ac:dyDescent="0.2">
      <c r="A35" s="7"/>
      <c r="B35" s="4" t="s">
        <v>17</v>
      </c>
      <c r="C35" s="16">
        <v>29411.1</v>
      </c>
      <c r="D35" s="16">
        <v>4936.5</v>
      </c>
      <c r="E35" s="16">
        <v>3792.6</v>
      </c>
      <c r="F35" s="16">
        <v>0</v>
      </c>
      <c r="G35" s="16">
        <v>79861.5</v>
      </c>
      <c r="H35" s="8">
        <v>63771.3</v>
      </c>
      <c r="I35" s="16"/>
      <c r="J35" s="16"/>
      <c r="K35" s="16"/>
      <c r="L35" s="16"/>
      <c r="M35" s="16"/>
      <c r="N35" s="16"/>
      <c r="O35" s="18">
        <f>SUM(C35:N35)</f>
        <v>181773</v>
      </c>
    </row>
    <row r="36" spans="1:15" x14ac:dyDescent="0.2">
      <c r="A36" s="7"/>
      <c r="B36" s="4" t="s">
        <v>18</v>
      </c>
      <c r="C36" s="16">
        <v>30152.7</v>
      </c>
      <c r="D36" s="16">
        <v>4181.3999999999996</v>
      </c>
      <c r="E36" s="16">
        <v>2835.9</v>
      </c>
      <c r="F36" s="16">
        <v>0</v>
      </c>
      <c r="G36" s="16">
        <v>59227.199999999997</v>
      </c>
      <c r="H36" s="8">
        <v>52636.5</v>
      </c>
      <c r="I36" s="16"/>
      <c r="J36" s="16"/>
      <c r="K36" s="16"/>
      <c r="L36" s="16"/>
      <c r="M36" s="16"/>
      <c r="N36" s="16"/>
      <c r="O36" s="18">
        <f t="shared" ref="O36:O41" si="3">SUM(C36:N36)</f>
        <v>149033.70000000001</v>
      </c>
    </row>
    <row r="37" spans="1:15" x14ac:dyDescent="0.2">
      <c r="A37" s="7"/>
      <c r="B37" s="4" t="s">
        <v>19</v>
      </c>
      <c r="C37" s="16">
        <v>13955.4</v>
      </c>
      <c r="D37" s="16">
        <v>12009.6</v>
      </c>
      <c r="E37" s="16">
        <v>8415</v>
      </c>
      <c r="F37" s="16">
        <v>0</v>
      </c>
      <c r="G37" s="16">
        <v>6224.4</v>
      </c>
      <c r="H37" s="8">
        <v>5546.7</v>
      </c>
      <c r="I37" s="16"/>
      <c r="J37" s="16"/>
      <c r="K37" s="16"/>
      <c r="L37" s="16"/>
      <c r="M37" s="16"/>
      <c r="N37" s="16"/>
      <c r="O37" s="18">
        <f t="shared" si="3"/>
        <v>46151.1</v>
      </c>
    </row>
    <row r="38" spans="1:15" x14ac:dyDescent="0.2">
      <c r="A38" s="7"/>
      <c r="B38" s="4" t="s">
        <v>20</v>
      </c>
      <c r="C38" s="16">
        <v>73519.199999999997</v>
      </c>
      <c r="D38" s="16">
        <v>21127.5</v>
      </c>
      <c r="E38" s="16">
        <v>15043.5</v>
      </c>
      <c r="F38" s="16">
        <v>0</v>
      </c>
      <c r="G38" s="16">
        <v>145313.1</v>
      </c>
      <c r="H38" s="16">
        <v>121954.5</v>
      </c>
      <c r="I38" s="16"/>
      <c r="J38" s="16"/>
      <c r="K38" s="16"/>
      <c r="L38" s="16"/>
      <c r="M38" s="16"/>
      <c r="N38" s="16"/>
      <c r="O38" s="18">
        <f t="shared" si="3"/>
        <v>376957.8</v>
      </c>
    </row>
    <row r="39" spans="1:15" x14ac:dyDescent="0.2">
      <c r="A39" s="7"/>
      <c r="B39" s="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5" x14ac:dyDescent="0.2">
      <c r="A40" s="7"/>
      <c r="B40" s="4" t="s">
        <v>21</v>
      </c>
      <c r="C40" s="16">
        <v>1188.9000000000001</v>
      </c>
      <c r="D40" s="16">
        <v>36.9</v>
      </c>
      <c r="E40" s="16">
        <v>37.799999999999997</v>
      </c>
      <c r="F40" s="16">
        <v>0</v>
      </c>
      <c r="G40" s="16">
        <v>1173.5999999999999</v>
      </c>
      <c r="H40" s="16">
        <v>1176.3</v>
      </c>
      <c r="I40" s="16"/>
      <c r="J40" s="16"/>
      <c r="K40" s="16"/>
      <c r="L40" s="16"/>
      <c r="M40" s="16"/>
      <c r="N40" s="16"/>
      <c r="O40" s="18">
        <f t="shared" si="3"/>
        <v>3613.5</v>
      </c>
    </row>
    <row r="41" spans="1:15" x14ac:dyDescent="0.2">
      <c r="A41" s="7"/>
      <c r="B41" s="4" t="s">
        <v>22</v>
      </c>
      <c r="C41" s="16">
        <v>1186.2</v>
      </c>
      <c r="D41" s="16">
        <v>36</v>
      </c>
      <c r="E41" s="16">
        <v>29.7</v>
      </c>
      <c r="F41" s="16">
        <v>0</v>
      </c>
      <c r="G41" s="16">
        <v>1213.2</v>
      </c>
      <c r="H41" s="16">
        <v>1187.0999999999999</v>
      </c>
      <c r="I41" s="16"/>
      <c r="J41" s="16"/>
      <c r="K41" s="16"/>
      <c r="L41" s="16"/>
      <c r="M41" s="16"/>
      <c r="N41" s="16"/>
      <c r="O41" s="18">
        <f t="shared" si="3"/>
        <v>3652.2000000000003</v>
      </c>
    </row>
    <row r="42" spans="1:15" x14ac:dyDescent="0.2">
      <c r="A42" s="7"/>
      <c r="B42" s="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5" x14ac:dyDescent="0.2">
      <c r="A43" s="15" t="s">
        <v>26</v>
      </c>
      <c r="B43" s="4" t="s">
        <v>16</v>
      </c>
      <c r="C43" s="16">
        <v>11</v>
      </c>
      <c r="D43" s="16">
        <v>8</v>
      </c>
      <c r="E43" s="16">
        <v>11</v>
      </c>
      <c r="F43" s="16">
        <v>11</v>
      </c>
      <c r="G43" s="16">
        <v>8</v>
      </c>
      <c r="H43" s="16">
        <v>11</v>
      </c>
      <c r="I43" s="16"/>
      <c r="J43" s="16"/>
      <c r="K43" s="16"/>
      <c r="L43" s="16"/>
      <c r="M43" s="16"/>
      <c r="N43" s="16"/>
      <c r="O43" s="17">
        <f>AVERAGE(C43:H43)</f>
        <v>10</v>
      </c>
    </row>
    <row r="44" spans="1:15" x14ac:dyDescent="0.2">
      <c r="A44" s="7"/>
      <c r="B44" s="4" t="s">
        <v>17</v>
      </c>
      <c r="C44" s="16">
        <v>115590.40999999999</v>
      </c>
      <c r="D44" s="16">
        <v>220529.52299999999</v>
      </c>
      <c r="E44" s="16">
        <v>769451.78099999984</v>
      </c>
      <c r="F44" s="16">
        <v>670519.95099999988</v>
      </c>
      <c r="G44" s="16">
        <v>566577.38800000004</v>
      </c>
      <c r="H44" s="16">
        <v>467077.95899999997</v>
      </c>
      <c r="I44" s="16"/>
      <c r="J44" s="16"/>
      <c r="K44" s="16"/>
      <c r="L44" s="16"/>
      <c r="M44" s="16"/>
      <c r="N44" s="16"/>
      <c r="O44" s="18">
        <f>SUM(C44:N44)</f>
        <v>2809747.0119999992</v>
      </c>
    </row>
    <row r="45" spans="1:15" x14ac:dyDescent="0.2">
      <c r="A45" s="7"/>
      <c r="B45" s="4" t="s">
        <v>18</v>
      </c>
      <c r="C45" s="16">
        <v>97233.164999999994</v>
      </c>
      <c r="D45" s="16">
        <v>190200.43299999999</v>
      </c>
      <c r="E45" s="16">
        <v>537979.22400000005</v>
      </c>
      <c r="F45" s="16">
        <v>396364.56799999997</v>
      </c>
      <c r="G45" s="16">
        <v>254564.788</v>
      </c>
      <c r="H45" s="16">
        <v>216480.84</v>
      </c>
      <c r="I45" s="16"/>
      <c r="J45" s="16"/>
      <c r="K45" s="16"/>
      <c r="L45" s="16"/>
      <c r="M45" s="16"/>
      <c r="N45" s="16"/>
      <c r="O45" s="18">
        <f t="shared" ref="O45:O50" si="4">SUM(C45:N45)</f>
        <v>1692823.0180000002</v>
      </c>
    </row>
    <row r="46" spans="1:15" x14ac:dyDescent="0.2">
      <c r="A46" s="7"/>
      <c r="B46" s="4" t="s">
        <v>19</v>
      </c>
      <c r="C46" s="16">
        <v>219560.63500000001</v>
      </c>
      <c r="D46" s="16">
        <v>419495.35600000003</v>
      </c>
      <c r="E46" s="16">
        <v>1240267.5189999999</v>
      </c>
      <c r="F46" s="16">
        <v>1433329.3869999999</v>
      </c>
      <c r="G46" s="16">
        <v>1109582.561</v>
      </c>
      <c r="H46" s="16">
        <v>931107.47600000002</v>
      </c>
      <c r="I46" s="16"/>
      <c r="J46" s="16"/>
      <c r="K46" s="16"/>
      <c r="L46" s="16"/>
      <c r="M46" s="16"/>
      <c r="N46" s="16"/>
      <c r="O46" s="18">
        <f>SUM(C46:N46)</f>
        <v>5353342.9339999994</v>
      </c>
    </row>
    <row r="47" spans="1:15" x14ac:dyDescent="0.2">
      <c r="A47" s="7"/>
      <c r="B47" s="4" t="s">
        <v>20</v>
      </c>
      <c r="C47" s="16">
        <v>432384.20999999996</v>
      </c>
      <c r="D47" s="16">
        <v>830225.31200000003</v>
      </c>
      <c r="E47" s="16">
        <v>2547698.5239999997</v>
      </c>
      <c r="F47" s="16">
        <v>2500213.9059999995</v>
      </c>
      <c r="G47" s="16">
        <v>1930724.737</v>
      </c>
      <c r="H47" s="16">
        <v>1614666.2749999999</v>
      </c>
      <c r="I47" s="16"/>
      <c r="J47" s="16"/>
      <c r="K47" s="16"/>
      <c r="L47" s="16"/>
      <c r="M47" s="16"/>
      <c r="N47" s="16"/>
      <c r="O47" s="18">
        <f t="shared" si="4"/>
        <v>9855912.9639999997</v>
      </c>
    </row>
    <row r="48" spans="1:15" x14ac:dyDescent="0.2">
      <c r="A48" s="7"/>
      <c r="B48" s="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 x14ac:dyDescent="0.2">
      <c r="A49" s="7"/>
      <c r="B49" s="4" t="s">
        <v>21</v>
      </c>
      <c r="C49" s="16">
        <v>2450.0499999999997</v>
      </c>
      <c r="D49" s="16">
        <v>3123.0499999999997</v>
      </c>
      <c r="E49" s="16">
        <v>9476.0999999999985</v>
      </c>
      <c r="F49" s="16">
        <v>5540.8</v>
      </c>
      <c r="G49" s="16">
        <v>5731.5</v>
      </c>
      <c r="H49" s="16">
        <v>3625.7999999999997</v>
      </c>
      <c r="I49" s="16"/>
      <c r="J49" s="16"/>
      <c r="K49" s="16"/>
      <c r="L49" s="16"/>
      <c r="M49" s="16"/>
      <c r="N49" s="16"/>
      <c r="O49" s="18">
        <f t="shared" si="4"/>
        <v>29947.299999999996</v>
      </c>
    </row>
    <row r="50" spans="1:15" x14ac:dyDescent="0.2">
      <c r="A50" s="7"/>
      <c r="B50" s="4" t="s">
        <v>22</v>
      </c>
      <c r="C50" s="16">
        <v>2298.3999999999996</v>
      </c>
      <c r="D50" s="16">
        <v>3322.9500000000003</v>
      </c>
      <c r="E50" s="16">
        <v>9381.4500000000007</v>
      </c>
      <c r="F50" s="16">
        <v>5083.05</v>
      </c>
      <c r="G50" s="16">
        <v>5702.3</v>
      </c>
      <c r="H50" s="16">
        <v>3557.25</v>
      </c>
      <c r="I50" s="16"/>
      <c r="J50" s="16"/>
      <c r="K50" s="16"/>
      <c r="L50" s="16"/>
      <c r="M50" s="16"/>
      <c r="N50" s="16"/>
      <c r="O50" s="18">
        <f t="shared" si="4"/>
        <v>29345.4</v>
      </c>
    </row>
    <row r="51" spans="1:15" x14ac:dyDescent="0.2">
      <c r="A51" s="7"/>
      <c r="B51" s="4"/>
      <c r="C51" s="19"/>
      <c r="D51" s="19"/>
      <c r="E51" s="19"/>
      <c r="F51" s="19"/>
      <c r="G51" s="19"/>
      <c r="H51" s="16"/>
      <c r="I51" s="16"/>
      <c r="J51" s="16"/>
      <c r="K51" s="16"/>
      <c r="L51" s="16"/>
      <c r="M51" s="16"/>
      <c r="N51" s="16"/>
      <c r="O51" s="18"/>
    </row>
    <row r="52" spans="1:15" x14ac:dyDescent="0.2">
      <c r="A52" s="15" t="s">
        <v>27</v>
      </c>
      <c r="B52" s="4" t="s">
        <v>16</v>
      </c>
      <c r="C52" s="16">
        <v>8</v>
      </c>
      <c r="D52" s="16">
        <v>5</v>
      </c>
      <c r="E52" s="16">
        <v>8</v>
      </c>
      <c r="F52" s="16">
        <v>7</v>
      </c>
      <c r="G52" s="16">
        <v>5</v>
      </c>
      <c r="H52" s="16">
        <v>7</v>
      </c>
      <c r="I52" s="16"/>
      <c r="J52" s="16"/>
      <c r="K52" s="16"/>
      <c r="L52" s="16"/>
      <c r="M52" s="16"/>
      <c r="N52" s="16"/>
      <c r="O52" s="17">
        <f>AVERAGE(C52:H52)</f>
        <v>6.666666666666667</v>
      </c>
    </row>
    <row r="53" spans="1:15" x14ac:dyDescent="0.2">
      <c r="A53" s="7"/>
      <c r="B53" s="4" t="s">
        <v>17</v>
      </c>
      <c r="C53" s="16">
        <v>85856.108999999997</v>
      </c>
      <c r="D53" s="16">
        <v>90903.661000000007</v>
      </c>
      <c r="E53" s="16">
        <v>56889.708999999995</v>
      </c>
      <c r="F53" s="16">
        <v>49185.5</v>
      </c>
      <c r="G53" s="16">
        <v>87771.22</v>
      </c>
      <c r="H53" s="16">
        <v>32238.97</v>
      </c>
      <c r="I53" s="16"/>
      <c r="J53" s="16"/>
      <c r="K53" s="16"/>
      <c r="L53" s="16"/>
      <c r="M53" s="16"/>
      <c r="N53" s="16"/>
      <c r="O53" s="18">
        <f>SUM(C53:N53)</f>
        <v>402845.16899999999</v>
      </c>
    </row>
    <row r="54" spans="1:15" x14ac:dyDescent="0.2">
      <c r="A54" s="7"/>
      <c r="B54" s="4" t="s">
        <v>18</v>
      </c>
      <c r="C54" s="16">
        <v>99014.39</v>
      </c>
      <c r="D54" s="16">
        <v>75281.17</v>
      </c>
      <c r="E54" s="16">
        <v>68743.63</v>
      </c>
      <c r="F54" s="16">
        <v>43118.89</v>
      </c>
      <c r="G54" s="16">
        <v>22275.94</v>
      </c>
      <c r="H54" s="16">
        <v>7101.08</v>
      </c>
      <c r="I54" s="16"/>
      <c r="J54" s="16"/>
      <c r="K54" s="16"/>
      <c r="L54" s="16"/>
      <c r="M54" s="16"/>
      <c r="N54" s="16"/>
      <c r="O54" s="18">
        <f t="shared" ref="O54:O59" si="5">SUM(C54:N54)</f>
        <v>315535.10000000003</v>
      </c>
    </row>
    <row r="55" spans="1:15" x14ac:dyDescent="0.2">
      <c r="A55" s="7"/>
      <c r="B55" s="4" t="s">
        <v>19</v>
      </c>
      <c r="C55" s="16">
        <v>76244.020999999993</v>
      </c>
      <c r="D55" s="16">
        <v>147015.09</v>
      </c>
      <c r="E55" s="16">
        <v>87437.039000000004</v>
      </c>
      <c r="F55" s="16">
        <v>64359.64</v>
      </c>
      <c r="G55" s="16">
        <v>220062.07100000003</v>
      </c>
      <c r="H55" s="16">
        <v>146683</v>
      </c>
      <c r="I55" s="16"/>
      <c r="J55" s="16"/>
      <c r="K55" s="16"/>
      <c r="L55" s="16"/>
      <c r="M55" s="16"/>
      <c r="N55" s="16"/>
      <c r="O55" s="18">
        <f t="shared" si="5"/>
        <v>741800.86100000003</v>
      </c>
    </row>
    <row r="56" spans="1:15" x14ac:dyDescent="0.2">
      <c r="A56" s="7"/>
      <c r="B56" s="4" t="s">
        <v>20</v>
      </c>
      <c r="C56" s="16">
        <v>261114.52000000002</v>
      </c>
      <c r="D56" s="16">
        <v>313199.92099999997</v>
      </c>
      <c r="E56" s="16">
        <v>213070.37800000003</v>
      </c>
      <c r="F56" s="16">
        <v>156664.03</v>
      </c>
      <c r="G56" s="16">
        <v>330109.23100000003</v>
      </c>
      <c r="H56" s="16">
        <v>186023.05</v>
      </c>
      <c r="I56" s="16"/>
      <c r="J56" s="16"/>
      <c r="K56" s="16"/>
      <c r="L56" s="16"/>
      <c r="M56" s="16"/>
      <c r="N56" s="16"/>
      <c r="O56" s="18">
        <f t="shared" si="5"/>
        <v>1460181.1300000001</v>
      </c>
    </row>
    <row r="57" spans="1:15" x14ac:dyDescent="0.2">
      <c r="A57" s="7"/>
      <c r="B57" s="4"/>
      <c r="C57" s="16"/>
      <c r="D57" s="16"/>
      <c r="E57" s="16"/>
      <c r="F57" s="16"/>
      <c r="G57"/>
      <c r="I57" s="16"/>
      <c r="J57" s="16"/>
      <c r="K57" s="16"/>
      <c r="L57" s="16"/>
      <c r="M57" s="16"/>
      <c r="N57" s="16"/>
      <c r="O57" s="18"/>
    </row>
    <row r="58" spans="1:15" x14ac:dyDescent="0.2">
      <c r="A58" s="7"/>
      <c r="B58" s="4" t="s">
        <v>21</v>
      </c>
      <c r="C58" s="16">
        <v>4482</v>
      </c>
      <c r="D58" s="16">
        <v>4169</v>
      </c>
      <c r="E58" s="16">
        <v>5259</v>
      </c>
      <c r="F58" s="16">
        <v>4234</v>
      </c>
      <c r="G58" s="16">
        <v>5833</v>
      </c>
      <c r="H58" s="16">
        <v>4116</v>
      </c>
      <c r="I58" s="16"/>
      <c r="J58" s="16"/>
      <c r="K58" s="16"/>
      <c r="L58" s="16"/>
      <c r="M58" s="16"/>
      <c r="N58" s="16"/>
      <c r="O58" s="18">
        <f t="shared" si="5"/>
        <v>28093</v>
      </c>
    </row>
    <row r="59" spans="1:15" x14ac:dyDescent="0.2">
      <c r="A59" s="7"/>
      <c r="B59" s="4" t="s">
        <v>22</v>
      </c>
      <c r="C59" s="16">
        <v>4570</v>
      </c>
      <c r="D59" s="16">
        <v>3969</v>
      </c>
      <c r="E59" s="16">
        <v>7964</v>
      </c>
      <c r="F59" s="16">
        <v>4313</v>
      </c>
      <c r="G59" s="16">
        <v>5830</v>
      </c>
      <c r="H59" s="16">
        <v>3288</v>
      </c>
      <c r="I59" s="16"/>
      <c r="J59" s="16"/>
      <c r="K59" s="16"/>
      <c r="L59" s="16"/>
      <c r="M59" s="16"/>
      <c r="N59" s="16"/>
      <c r="O59" s="18">
        <f t="shared" si="5"/>
        <v>29934</v>
      </c>
    </row>
    <row r="60" spans="1:15" x14ac:dyDescent="0.2">
      <c r="A60" s="7"/>
      <c r="B60" s="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">
      <c r="A61" s="7"/>
      <c r="B61" s="4"/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 x14ac:dyDescent="0.2">
      <c r="A62" s="22" t="s">
        <v>28</v>
      </c>
      <c r="B62" s="23" t="s">
        <v>16</v>
      </c>
      <c r="C62" s="24">
        <f>+C52+C43+C34+C25+C16+C7</f>
        <v>51</v>
      </c>
      <c r="D62" s="24">
        <f t="shared" ref="D62:N62" si="6">+D52+D43+D34+D25+D16+D7</f>
        <v>45</v>
      </c>
      <c r="E62" s="24">
        <f t="shared" si="6"/>
        <v>52</v>
      </c>
      <c r="F62" s="16">
        <f t="shared" si="6"/>
        <v>47</v>
      </c>
      <c r="G62" s="16">
        <f t="shared" si="6"/>
        <v>42</v>
      </c>
      <c r="H62" s="16">
        <f t="shared" si="6"/>
        <v>48</v>
      </c>
      <c r="I62" s="16">
        <f t="shared" si="6"/>
        <v>0</v>
      </c>
      <c r="J62" s="16">
        <f t="shared" si="6"/>
        <v>0</v>
      </c>
      <c r="K62" s="16">
        <f t="shared" si="6"/>
        <v>0</v>
      </c>
      <c r="L62" s="16">
        <f t="shared" si="6"/>
        <v>0</v>
      </c>
      <c r="M62" s="16">
        <f t="shared" si="6"/>
        <v>0</v>
      </c>
      <c r="N62" s="16">
        <f t="shared" si="6"/>
        <v>0</v>
      </c>
      <c r="O62" s="25">
        <f>AVERAGE(C62:H62)</f>
        <v>47.5</v>
      </c>
    </row>
    <row r="63" spans="1:15" x14ac:dyDescent="0.2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 x14ac:dyDescent="0.2">
      <c r="A64" s="26"/>
      <c r="B64" s="12" t="s">
        <v>17</v>
      </c>
      <c r="C64" s="27">
        <f>+C53+C44+C35+C26+C17+C8</f>
        <v>1482117.6439999999</v>
      </c>
      <c r="D64" s="27">
        <f t="shared" ref="D64:N67" si="7">+D53+D44+D35+D26+D17+D8</f>
        <v>1301285.649</v>
      </c>
      <c r="E64" s="27">
        <f t="shared" si="7"/>
        <v>2125223.1509999996</v>
      </c>
      <c r="F64" s="16">
        <f t="shared" si="7"/>
        <v>1734949.3459999999</v>
      </c>
      <c r="G64" s="16">
        <f t="shared" si="7"/>
        <v>1630275.3</v>
      </c>
      <c r="H64" s="16">
        <f>+H53+H44+H35+H26+H17+H8</f>
        <v>1532958.1399999997</v>
      </c>
      <c r="I64" s="16">
        <f t="shared" si="7"/>
        <v>0</v>
      </c>
      <c r="J64" s="16">
        <f t="shared" si="7"/>
        <v>0</v>
      </c>
      <c r="K64" s="16">
        <f t="shared" si="7"/>
        <v>0</v>
      </c>
      <c r="L64" s="16">
        <f t="shared" si="7"/>
        <v>0</v>
      </c>
      <c r="M64" s="16">
        <f t="shared" si="7"/>
        <v>0</v>
      </c>
      <c r="N64" s="16">
        <f t="shared" si="7"/>
        <v>0</v>
      </c>
      <c r="O64" s="28">
        <f>SUM(C64:N64)</f>
        <v>9806809.2299999986</v>
      </c>
    </row>
    <row r="65" spans="1:15" x14ac:dyDescent="0.2">
      <c r="A65" s="26"/>
      <c r="B65" s="12" t="s">
        <v>18</v>
      </c>
      <c r="C65" s="27">
        <f>+C54+C45+C36+C27+C18+C9</f>
        <v>1289371.6830000002</v>
      </c>
      <c r="D65" s="27">
        <f t="shared" si="7"/>
        <v>1076391.233</v>
      </c>
      <c r="E65" s="27">
        <f t="shared" si="7"/>
        <v>1622046.0219999999</v>
      </c>
      <c r="F65" s="16">
        <f t="shared" si="7"/>
        <v>1070335.0109999999</v>
      </c>
      <c r="G65" s="16">
        <f t="shared" si="7"/>
        <v>744279.38199999998</v>
      </c>
      <c r="H65" s="16">
        <f t="shared" si="7"/>
        <v>755720.21299999999</v>
      </c>
      <c r="I65" s="16">
        <f t="shared" si="7"/>
        <v>0</v>
      </c>
      <c r="J65" s="16">
        <f t="shared" si="7"/>
        <v>0</v>
      </c>
      <c r="K65" s="16">
        <f t="shared" si="7"/>
        <v>0</v>
      </c>
      <c r="L65" s="16">
        <f t="shared" si="7"/>
        <v>0</v>
      </c>
      <c r="M65" s="16">
        <f t="shared" si="7"/>
        <v>0</v>
      </c>
      <c r="N65" s="16">
        <f t="shared" si="7"/>
        <v>0</v>
      </c>
      <c r="O65" s="28">
        <f t="shared" ref="O65:O70" si="8">SUM(C65:N65)</f>
        <v>6558143.5439999998</v>
      </c>
    </row>
    <row r="66" spans="1:15" x14ac:dyDescent="0.2">
      <c r="A66" s="26"/>
      <c r="B66" s="12" t="s">
        <v>19</v>
      </c>
      <c r="C66" s="27">
        <f>+C55+C46+C37+C28+C19+C10</f>
        <v>2312529.3820000002</v>
      </c>
      <c r="D66" s="27">
        <f t="shared" si="7"/>
        <v>2189388.0920000002</v>
      </c>
      <c r="E66" s="27">
        <f t="shared" si="7"/>
        <v>3202558.0779999997</v>
      </c>
      <c r="F66" s="16">
        <f t="shared" si="7"/>
        <v>3047585.9949999996</v>
      </c>
      <c r="G66" s="16">
        <f t="shared" si="7"/>
        <v>2861277.9890000001</v>
      </c>
      <c r="H66" s="16">
        <f t="shared" si="7"/>
        <v>2844532.773</v>
      </c>
      <c r="I66" s="16">
        <f t="shared" si="7"/>
        <v>0</v>
      </c>
      <c r="J66" s="16">
        <f t="shared" si="7"/>
        <v>0</v>
      </c>
      <c r="K66" s="16">
        <f t="shared" si="7"/>
        <v>0</v>
      </c>
      <c r="L66" s="16">
        <f t="shared" si="7"/>
        <v>0</v>
      </c>
      <c r="M66" s="16">
        <f t="shared" si="7"/>
        <v>0</v>
      </c>
      <c r="N66" s="16">
        <f t="shared" si="7"/>
        <v>0</v>
      </c>
      <c r="O66" s="28">
        <f t="shared" si="8"/>
        <v>16457872.309</v>
      </c>
    </row>
    <row r="67" spans="1:15" x14ac:dyDescent="0.2">
      <c r="A67" s="26"/>
      <c r="B67" s="12" t="s">
        <v>20</v>
      </c>
      <c r="C67" s="27">
        <f>+C56+C47+C38+C29+C20+C11</f>
        <v>5084018.7089999998</v>
      </c>
      <c r="D67" s="27">
        <f t="shared" si="7"/>
        <v>4567064.9739999995</v>
      </c>
      <c r="E67" s="27">
        <f t="shared" si="7"/>
        <v>6949827.2510000002</v>
      </c>
      <c r="F67" s="16">
        <f t="shared" si="7"/>
        <v>5852870.352</v>
      </c>
      <c r="G67" s="16">
        <f t="shared" si="7"/>
        <v>5235832.6710000001</v>
      </c>
      <c r="H67" s="16">
        <f>+H56+H47+H38+H29+H20+H11</f>
        <v>5133211.1260000002</v>
      </c>
      <c r="I67" s="16">
        <f t="shared" si="7"/>
        <v>0</v>
      </c>
      <c r="J67" s="16">
        <f t="shared" si="7"/>
        <v>0</v>
      </c>
      <c r="K67" s="16">
        <f t="shared" si="7"/>
        <v>0</v>
      </c>
      <c r="L67" s="16">
        <f t="shared" si="7"/>
        <v>0</v>
      </c>
      <c r="M67" s="16">
        <f t="shared" si="7"/>
        <v>0</v>
      </c>
      <c r="N67" s="16">
        <f t="shared" si="7"/>
        <v>0</v>
      </c>
      <c r="O67" s="28">
        <f t="shared" si="8"/>
        <v>32822825.082999997</v>
      </c>
    </row>
    <row r="68" spans="1:15" x14ac:dyDescent="0.2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 x14ac:dyDescent="0.2">
      <c r="A69" s="26"/>
      <c r="B69" s="12" t="s">
        <v>21</v>
      </c>
      <c r="C69" s="27">
        <f t="shared" ref="C69:N70" si="9">+C58+C49+C40+C31+C22+C13</f>
        <v>21141.75</v>
      </c>
      <c r="D69" s="27">
        <f t="shared" si="9"/>
        <v>18838.64</v>
      </c>
      <c r="E69" s="27">
        <f t="shared" si="9"/>
        <v>29123.35</v>
      </c>
      <c r="F69" s="27">
        <f t="shared" si="9"/>
        <v>21053.42</v>
      </c>
      <c r="G69" s="27">
        <f t="shared" si="9"/>
        <v>22155.250000000004</v>
      </c>
      <c r="H69" s="27">
        <f t="shared" si="9"/>
        <v>19830.659999999996</v>
      </c>
      <c r="I69" s="16">
        <f t="shared" si="9"/>
        <v>0</v>
      </c>
      <c r="J69" s="16">
        <f t="shared" si="9"/>
        <v>0</v>
      </c>
      <c r="K69" s="16">
        <f t="shared" si="9"/>
        <v>0</v>
      </c>
      <c r="L69" s="16">
        <f t="shared" si="9"/>
        <v>0</v>
      </c>
      <c r="M69" s="16">
        <f t="shared" si="9"/>
        <v>0</v>
      </c>
      <c r="N69" s="16">
        <f t="shared" si="9"/>
        <v>0</v>
      </c>
      <c r="O69" s="28">
        <f t="shared" si="8"/>
        <v>132143.06999999998</v>
      </c>
    </row>
    <row r="70" spans="1:15" x14ac:dyDescent="0.2">
      <c r="A70" s="29"/>
      <c r="B70" s="30" t="s">
        <v>22</v>
      </c>
      <c r="C70" s="20">
        <f t="shared" si="9"/>
        <v>20734.900000000001</v>
      </c>
      <c r="D70" s="20">
        <f t="shared" si="9"/>
        <v>17832.740000000002</v>
      </c>
      <c r="E70" s="20">
        <f>+E59+E50+E41+E32+E23+E14</f>
        <v>30239.32</v>
      </c>
      <c r="F70" s="20">
        <f t="shared" si="9"/>
        <v>19444.379999999997</v>
      </c>
      <c r="G70" s="20">
        <f t="shared" si="9"/>
        <v>20760.02</v>
      </c>
      <c r="H70" s="20">
        <f t="shared" si="9"/>
        <v>18344.37</v>
      </c>
      <c r="I70" s="20">
        <f t="shared" si="9"/>
        <v>0</v>
      </c>
      <c r="J70" s="20">
        <f t="shared" si="9"/>
        <v>0</v>
      </c>
      <c r="K70" s="20">
        <f t="shared" si="9"/>
        <v>0</v>
      </c>
      <c r="L70" s="20">
        <f t="shared" si="9"/>
        <v>0</v>
      </c>
      <c r="M70" s="20">
        <f t="shared" si="9"/>
        <v>0</v>
      </c>
      <c r="N70" s="20">
        <f t="shared" si="9"/>
        <v>0</v>
      </c>
      <c r="O70" s="31">
        <f t="shared" si="8"/>
        <v>127355.73</v>
      </c>
    </row>
    <row r="71" spans="1:15" x14ac:dyDescent="0.2">
      <c r="A71" s="7"/>
      <c r="B71" s="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4"/>
    </row>
    <row r="72" spans="1:15" x14ac:dyDescent="0.2">
      <c r="A72" s="7"/>
      <c r="B72" s="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4"/>
    </row>
    <row r="73" spans="1:15" x14ac:dyDescent="0.2">
      <c r="A73" s="7" t="s">
        <v>29</v>
      </c>
      <c r="B73" s="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4"/>
    </row>
    <row r="76" spans="1:15" x14ac:dyDescent="0.2">
      <c r="A76" t="s">
        <v>30</v>
      </c>
    </row>
  </sheetData>
  <printOptions horizontalCentered="1" gridLines="1"/>
  <pageMargins left="0.25" right="0.25" top="0.5" bottom="0.5" header="0.3" footer="0.3"/>
  <pageSetup scale="52" orientation="landscape" r:id="rId1"/>
  <headerFooter alignWithMargins="0">
    <oddFooter>&amp;L&amp;Z&amp;F&amp;A&amp;R&amp;D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All  CY</vt:lpstr>
      <vt:lpstr>Summary SOP CY</vt:lpstr>
      <vt:lpstr>'Summary All  CY'!Print_Area</vt:lpstr>
      <vt:lpstr>'Summary SOP CY'!Print_Area</vt:lpstr>
      <vt:lpstr>'Summary All  CY'!Print_Titles</vt:lpstr>
      <vt:lpstr>'Summary SOP CY'!Print_Titles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Poirier, Rhonda A.</cp:lastModifiedBy>
  <cp:lastPrinted>2021-08-16T11:34:18Z</cp:lastPrinted>
  <dcterms:created xsi:type="dcterms:W3CDTF">2018-08-01T15:51:58Z</dcterms:created>
  <dcterms:modified xsi:type="dcterms:W3CDTF">2021-08-16T11:39:59Z</dcterms:modified>
</cp:coreProperties>
</file>