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1 SOP Bid Preparation files\"/>
    </mc:Choice>
  </mc:AlternateContent>
  <xr:revisionPtr revIDLastSave="0" documentId="13_ncr:1_{1D211F48-979B-45E8-90B4-203E8B36A607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RES &amp; Small ALL_ONLY 2020" sheetId="1" r:id="rId1"/>
  </sheets>
  <definedNames>
    <definedName name="_xlnm.Print_Area" localSheetId="0">'RES &amp; Small ALL_ONLY 2020'!$A$1:$O$55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8" i="1" l="1"/>
  <c r="O36" i="1"/>
  <c r="O34" i="1"/>
  <c r="O32" i="1"/>
  <c r="O30" i="1"/>
  <c r="O28" i="1"/>
  <c r="O19" i="1"/>
  <c r="O17" i="1"/>
  <c r="O15" i="1"/>
  <c r="O11" i="1"/>
  <c r="O13" i="1"/>
  <c r="O9" i="1"/>
  <c r="C21" i="1" l="1"/>
  <c r="D21" i="1"/>
  <c r="E21" i="1"/>
  <c r="F21" i="1"/>
  <c r="G21" i="1"/>
  <c r="H21" i="1"/>
  <c r="I21" i="1"/>
  <c r="J21" i="1"/>
  <c r="K21" i="1"/>
  <c r="L21" i="1"/>
  <c r="C23" i="1"/>
  <c r="D23" i="1"/>
  <c r="E23" i="1"/>
  <c r="F23" i="1"/>
  <c r="G23" i="1"/>
  <c r="H23" i="1"/>
  <c r="I23" i="1"/>
  <c r="J23" i="1"/>
  <c r="K23" i="1"/>
  <c r="L23" i="1"/>
  <c r="C40" i="1"/>
  <c r="D40" i="1"/>
  <c r="E40" i="1"/>
  <c r="E47" i="1" s="1"/>
  <c r="F40" i="1"/>
  <c r="G40" i="1"/>
  <c r="H40" i="1"/>
  <c r="I40" i="1"/>
  <c r="J40" i="1"/>
  <c r="K40" i="1"/>
  <c r="L40" i="1"/>
  <c r="C42" i="1"/>
  <c r="D42" i="1"/>
  <c r="E42" i="1"/>
  <c r="F42" i="1"/>
  <c r="G42" i="1"/>
  <c r="H42" i="1"/>
  <c r="H49" i="1" s="1"/>
  <c r="I42" i="1"/>
  <c r="J42" i="1"/>
  <c r="K42" i="1"/>
  <c r="L42" i="1"/>
  <c r="N21" i="1"/>
  <c r="N23" i="1"/>
  <c r="M23" i="1"/>
  <c r="M21" i="1"/>
  <c r="N40" i="1"/>
  <c r="N42" i="1"/>
  <c r="M42" i="1"/>
  <c r="M40" i="1"/>
  <c r="O40" i="1" l="1"/>
  <c r="O23" i="1"/>
  <c r="O21" i="1"/>
  <c r="L49" i="1"/>
  <c r="O42" i="1"/>
  <c r="J47" i="1"/>
  <c r="J49" i="1"/>
  <c r="D49" i="1"/>
  <c r="I47" i="1"/>
  <c r="F47" i="1"/>
  <c r="M49" i="1"/>
  <c r="K49" i="1"/>
  <c r="G49" i="1"/>
  <c r="N49" i="1"/>
  <c r="F49" i="1"/>
  <c r="I49" i="1"/>
  <c r="E49" i="1"/>
  <c r="N47" i="1"/>
  <c r="L47" i="1"/>
  <c r="H47" i="1"/>
  <c r="D47" i="1"/>
  <c r="M47" i="1"/>
  <c r="K47" i="1"/>
  <c r="G47" i="1"/>
  <c r="C49" i="1"/>
  <c r="C47" i="1"/>
  <c r="O47" i="1" l="1"/>
  <c r="O49" i="1"/>
</calcChain>
</file>

<file path=xl/sharedStrings.xml><?xml version="1.0" encoding="utf-8"?>
<sst xmlns="http://schemas.openxmlformats.org/spreadsheetml/2006/main" count="73" uniqueCount="32">
  <si>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</si>
  <si>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</si>
  <si>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</si>
  <si>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</si>
  <si>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</si>
  <si>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</si>
  <si>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</si>
  <si>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</si>
  <si>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</si>
  <si>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</si>
  <si>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</si>
  <si>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</si>
  <si>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</si>
  <si>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</si>
  <si>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</si>
  <si>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Residential</t>
  </si>
  <si>
    <t>Customers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</si>
  <si>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</si>
  <si>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</si>
  <si>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</si>
  <si>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</si>
  <si>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</si>
  <si>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</si>
  <si>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</si>
  <si>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</si>
  <si>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</si>
  <si>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1/  Customers are average annual customers.</t>
  </si>
  <si>
    <t xml:space="preserve">SmartCare is programmed more accurately to use an engeneering dark hours table to estimate monthly consumption for street and area lights. </t>
  </si>
  <si>
    <t>kWh SOP Only</t>
  </si>
  <si>
    <t>Customers SOP Only</t>
  </si>
  <si>
    <t>2020 Billing Units - All and SOP Only Customers</t>
  </si>
  <si>
    <t>Customer Counts represent the month the meter was read.  If a customer had 2 meter reads in any given month, the customer is only counted once, but the sum of the kWh appears in the month read.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</si>
</sst>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#,000"/>
  </numFmts>
  <fonts count="9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1F497D"/>
      <name val="Verdan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7" fillId="0" borderId="10" applyNumberFormat="0" applyProtection="0">
      <alignment horizontal="right" vertical="center"/>
    </xf>
    <xf numFmtId="4" fontId="8" fillId="2" borderId="11" applyNumberFormat="0" applyProtection="0">
      <alignment vertical="center"/>
    </xf>
  </cellStyleXfs>
  <cellXfs count="35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3" fillId="0" borderId="0" xfId="1" applyNumberFormat="1" applyFill="1" applyBorder="1" applyAlignment="1">
      <alignment horizontal="centerContinuous"/>
    </xf>
    <xf numFmtId="164" fontId="3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3" fillId="0" borderId="0" xfId="0" applyFont="1" applyBorder="1" applyAlignment="1">
      <alignment horizontal="centerContinuous"/>
    </xf>
    <xf numFmtId="164" fontId="3" fillId="0" borderId="0" xfId="1" applyNumberFormat="1" applyBorder="1" applyAlignment="1">
      <alignment horizontal="right"/>
    </xf>
    <xf numFmtId="0" fontId="3" fillId="0" borderId="1" xfId="0" applyFont="1" applyBorder="1"/>
    <xf numFmtId="0" fontId="0" fillId="0" borderId="2" xfId="0" applyBorder="1"/>
    <xf numFmtId="164" fontId="4" fillId="0" borderId="3" xfId="1" applyNumberFormat="1" applyFont="1" applyBorder="1" applyAlignment="1">
      <alignment horizontal="centerContinuous"/>
    </xf>
    <xf numFmtId="0" fontId="4" fillId="0" borderId="5" xfId="0" applyFont="1" applyBorder="1"/>
    <xf numFmtId="164" fontId="3" fillId="0" borderId="0" xfId="1" applyNumberFormat="1" applyBorder="1"/>
    <xf numFmtId="0" fontId="3" fillId="0" borderId="5" xfId="0" applyFont="1" applyBorder="1"/>
    <xf numFmtId="164" fontId="3" fillId="0" borderId="0" xfId="1" applyNumberFormat="1" applyFill="1" applyBorder="1"/>
    <xf numFmtId="0" fontId="3" fillId="0" borderId="7" xfId="0" applyFont="1" applyBorder="1"/>
    <xf numFmtId="0" fontId="0" fillId="0" borderId="8" xfId="0" applyBorder="1"/>
    <xf numFmtId="164" fontId="3" fillId="0" borderId="8" xfId="1" applyNumberFormat="1" applyBorder="1"/>
    <xf numFmtId="0" fontId="3" fillId="0" borderId="0" xfId="0" applyFont="1" applyBorder="1"/>
    <xf numFmtId="0" fontId="4" fillId="0" borderId="1" xfId="0" applyFont="1" applyBorder="1"/>
    <xf numFmtId="164" fontId="3" fillId="0" borderId="2" xfId="1" applyNumberFormat="1" applyBorder="1"/>
    <xf numFmtId="0" fontId="4" fillId="0" borderId="7" xfId="0" applyFont="1" applyBorder="1"/>
    <xf numFmtId="0" fontId="4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3" fillId="0" borderId="6" xfId="1" applyNumberFormat="1" applyFill="1" applyBorder="1"/>
    <xf numFmtId="164" fontId="3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0" fontId="6" fillId="0" borderId="0" xfId="0" applyFont="1" applyBorder="1"/>
    <xf numFmtId="164" fontId="1" fillId="0" borderId="0" xfId="7" applyNumberFormat="1" applyFont="1"/>
    <xf numFmtId="164" fontId="1" fillId="0" borderId="0" xfId="7" applyNumberFormat="1" applyFont="1"/>
  </cellXfs>
  <cellStyles count="10">
    <cellStyle name="Comma" xfId="1" builtinId="3"/>
    <cellStyle name="Comma 2" xfId="3" xr:uid="{00000000-0005-0000-0000-000001000000}"/>
    <cellStyle name="Comma 3" xfId="7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Normal_AllinCoreRecalculated2" xfId="2" xr:uid="{00000000-0005-0000-0000-000007000000}"/>
    <cellStyle name="SAPBEXaggData" xfId="9" xr:uid="{00000000-0005-0000-0000-000008000000}"/>
    <cellStyle name="SAPDataTotalCell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zoomScaleNormal="100" workbookViewId="0">
      <pane xSplit="2" topLeftCell="C1" activePane="topRight" state="frozenSplit"/>
      <selection pane="topRight" activeCell="A4" sqref="A4"/>
    </sheetView>
  </sheetViews>
  <sheetFormatPr defaultRowHeight="12.75" x14ac:dyDescent="0.2"/>
  <cols>
    <col min="1" max="1" width="17.42578125" style="19" customWidth="1"/>
    <col min="2" max="2" width="19.42578125" style="6" customWidth="1"/>
    <col min="3" max="3" width="13.85546875" style="13" customWidth="1"/>
    <col min="4" max="14" width="12.28515625" style="13" customWidth="1"/>
    <col min="15" max="15" width="20" style="30" bestFit="1" customWidth="1"/>
    <col min="16" max="16384" width="9.140625" style="6"/>
  </cols>
  <sheetData>
    <row r="1" spans="1:15" x14ac:dyDescent="0.2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x14ac:dyDescent="0.2">
      <c r="A2" s="7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">
      <c r="A3" s="31" t="s">
        <v>30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7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7"/>
      <c r="B6" s="5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23" t="s">
        <v>14</v>
      </c>
    </row>
    <row r="9" spans="1:15" x14ac:dyDescent="0.2">
      <c r="A9" s="12" t="s">
        <v>15</v>
      </c>
      <c r="B9" s="6" t="s">
        <v>16</v>
      </c>
      <c r="C9" s="13">
        <v>568357</v>
      </c>
      <c r="D9" s="13">
        <v>568853</v>
      </c>
      <c r="E9" s="13">
        <v>568937</v>
      </c>
      <c r="F9" s="13">
        <v>569009</v>
      </c>
      <c r="G9" s="13">
        <v>569590</v>
      </c>
      <c r="H9" s="13">
        <v>569888</v>
      </c>
      <c r="I9" s="13">
        <v>570622</v>
      </c>
      <c r="J9" s="13">
        <v>570808</v>
      </c>
      <c r="K9" s="13">
        <v>571231</v>
      </c>
      <c r="L9" s="13">
        <v>571831</v>
      </c>
      <c r="M9" s="13">
        <v>572150</v>
      </c>
      <c r="N9" s="13">
        <v>572521</v>
      </c>
      <c r="O9" s="24">
        <f>AVERAGE(C9:N9)</f>
        <v>570316.41666666663</v>
      </c>
    </row>
    <row r="10" spans="1:15" x14ac:dyDescent="0.2">
      <c r="A10" s="12"/>
      <c r="O10" s="24"/>
    </row>
    <row r="11" spans="1:15" x14ac:dyDescent="0.2">
      <c r="A11" s="14"/>
      <c r="B11" s="6" t="s">
        <v>17</v>
      </c>
      <c r="C11" s="13">
        <v>413903132.60600001</v>
      </c>
      <c r="D11" s="13">
        <v>312301744.30599999</v>
      </c>
      <c r="E11" s="13">
        <v>318945368.25700003</v>
      </c>
      <c r="F11" s="13">
        <v>325323025.35299999</v>
      </c>
      <c r="G11" s="13">
        <v>294421371.02200001</v>
      </c>
      <c r="H11" s="13">
        <v>278610308.89999998</v>
      </c>
      <c r="I11" s="13">
        <v>362310527.15499997</v>
      </c>
      <c r="J11" s="13">
        <v>396592712.69099998</v>
      </c>
      <c r="K11" s="13">
        <v>310154543.16000003</v>
      </c>
      <c r="L11" s="13">
        <v>282451196.51300001</v>
      </c>
      <c r="M11" s="13">
        <v>253049600.39500001</v>
      </c>
      <c r="N11" s="13">
        <v>376110798.32800001</v>
      </c>
      <c r="O11" s="24">
        <f>SUM(C11:N11)</f>
        <v>3924174328.6859999</v>
      </c>
    </row>
    <row r="12" spans="1:15" x14ac:dyDescent="0.2">
      <c r="A12" s="14"/>
      <c r="O12" s="24"/>
    </row>
    <row r="13" spans="1:15" x14ac:dyDescent="0.2">
      <c r="A13" s="14"/>
      <c r="B13" s="6" t="s">
        <v>29</v>
      </c>
      <c r="C13" s="33">
        <v>502334</v>
      </c>
      <c r="D13" s="33">
        <v>452738</v>
      </c>
      <c r="E13" s="33">
        <v>502625</v>
      </c>
      <c r="F13" s="33">
        <v>502356</v>
      </c>
      <c r="G13" s="33">
        <v>502721</v>
      </c>
      <c r="H13" s="33">
        <v>504023</v>
      </c>
      <c r="I13" s="13">
        <v>508334</v>
      </c>
      <c r="J13" s="13">
        <v>509121</v>
      </c>
      <c r="K13" s="13">
        <v>509383</v>
      </c>
      <c r="L13" s="13">
        <v>510661</v>
      </c>
      <c r="M13" s="13">
        <v>461220</v>
      </c>
      <c r="N13" s="13">
        <v>510726</v>
      </c>
      <c r="O13" s="24">
        <f>AVERAGE(C13:N13)</f>
        <v>498020.16666666669</v>
      </c>
    </row>
    <row r="14" spans="1:15" x14ac:dyDescent="0.2">
      <c r="A14" s="14"/>
      <c r="O14" s="24"/>
    </row>
    <row r="15" spans="1:15" x14ac:dyDescent="0.2">
      <c r="A15" s="14"/>
      <c r="B15" s="6" t="s">
        <v>28</v>
      </c>
      <c r="C15" s="13">
        <v>368493616.33499998</v>
      </c>
      <c r="D15" s="13">
        <v>278476594.50800002</v>
      </c>
      <c r="E15" s="13">
        <v>284252165.21600002</v>
      </c>
      <c r="F15" s="13">
        <v>289534332.36400002</v>
      </c>
      <c r="G15" s="13">
        <v>261652244.11700001</v>
      </c>
      <c r="H15" s="13">
        <v>246549135.616</v>
      </c>
      <c r="I15" s="13">
        <v>321159670.58200002</v>
      </c>
      <c r="J15" s="13">
        <v>351825918.56999999</v>
      </c>
      <c r="K15" s="13">
        <v>275601370.94700003</v>
      </c>
      <c r="L15" s="13">
        <v>251364140.71200001</v>
      </c>
      <c r="M15" s="13">
        <v>225977921.03</v>
      </c>
      <c r="N15" s="13">
        <v>336434774.34399998</v>
      </c>
      <c r="O15" s="24">
        <f>SUM(C15:N15)</f>
        <v>3491321884.3410001</v>
      </c>
    </row>
    <row r="16" spans="1:15" x14ac:dyDescent="0.2">
      <c r="A16" s="14"/>
      <c r="O16" s="24"/>
    </row>
    <row r="17" spans="1:15" x14ac:dyDescent="0.2">
      <c r="A17" s="12" t="s">
        <v>18</v>
      </c>
      <c r="B17" s="6" t="s">
        <v>16</v>
      </c>
      <c r="C17" s="13">
        <v>5286</v>
      </c>
      <c r="D17" s="13">
        <v>5277</v>
      </c>
      <c r="E17" s="15">
        <v>5275</v>
      </c>
      <c r="F17" s="13">
        <v>5262</v>
      </c>
      <c r="G17" s="13">
        <v>5261</v>
      </c>
      <c r="H17" s="13">
        <v>5260</v>
      </c>
      <c r="I17" s="13">
        <v>5254</v>
      </c>
      <c r="J17" s="13">
        <v>5243</v>
      </c>
      <c r="K17" s="13">
        <v>5243</v>
      </c>
      <c r="L17" s="13">
        <v>5237</v>
      </c>
      <c r="M17" s="13">
        <v>5241</v>
      </c>
      <c r="N17" s="13">
        <v>5232</v>
      </c>
      <c r="O17" s="24">
        <f>AVERAGE(C17:N17)</f>
        <v>5255.916666666667</v>
      </c>
    </row>
    <row r="18" spans="1:15" x14ac:dyDescent="0.2">
      <c r="A18" s="14"/>
      <c r="O18" s="24"/>
    </row>
    <row r="19" spans="1:15" x14ac:dyDescent="0.2">
      <c r="A19" s="14"/>
      <c r="B19" s="6" t="s">
        <v>17</v>
      </c>
      <c r="C19" s="13">
        <v>1213999</v>
      </c>
      <c r="D19" s="13">
        <v>895291</v>
      </c>
      <c r="E19" s="13">
        <v>904671</v>
      </c>
      <c r="F19" s="13">
        <v>834725</v>
      </c>
      <c r="G19" s="13">
        <v>672614</v>
      </c>
      <c r="H19" s="13">
        <v>622243</v>
      </c>
      <c r="I19" s="13">
        <v>642153</v>
      </c>
      <c r="J19" s="13">
        <v>671689</v>
      </c>
      <c r="K19" s="13">
        <v>772915</v>
      </c>
      <c r="L19" s="13">
        <v>891005</v>
      </c>
      <c r="M19" s="13">
        <v>839593</v>
      </c>
      <c r="N19" s="13">
        <v>1194242</v>
      </c>
      <c r="O19" s="24">
        <f>SUM(C19:N19)</f>
        <v>10155140</v>
      </c>
    </row>
    <row r="20" spans="1:15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5"/>
    </row>
    <row r="21" spans="1:15" x14ac:dyDescent="0.2">
      <c r="A21" s="12" t="s">
        <v>19</v>
      </c>
      <c r="B21" s="6" t="s">
        <v>16</v>
      </c>
      <c r="C21" s="13">
        <f t="shared" ref="C21:L21" si="0">C9+C17</f>
        <v>573643</v>
      </c>
      <c r="D21" s="13">
        <f t="shared" si="0"/>
        <v>574130</v>
      </c>
      <c r="E21" s="13">
        <f t="shared" si="0"/>
        <v>574212</v>
      </c>
      <c r="F21" s="13">
        <f t="shared" si="0"/>
        <v>574271</v>
      </c>
      <c r="G21" s="13">
        <f t="shared" si="0"/>
        <v>574851</v>
      </c>
      <c r="H21" s="13">
        <f t="shared" si="0"/>
        <v>575148</v>
      </c>
      <c r="I21" s="13">
        <f t="shared" si="0"/>
        <v>575876</v>
      </c>
      <c r="J21" s="13">
        <f t="shared" si="0"/>
        <v>576051</v>
      </c>
      <c r="K21" s="13">
        <f t="shared" si="0"/>
        <v>576474</v>
      </c>
      <c r="L21" s="13">
        <f t="shared" si="0"/>
        <v>577068</v>
      </c>
      <c r="M21" s="13">
        <f>M9+M17</f>
        <v>577391</v>
      </c>
      <c r="N21" s="13">
        <f>N9+N17</f>
        <v>577753</v>
      </c>
      <c r="O21" s="26">
        <f>AVERAGE(C21:N21)</f>
        <v>575572.33333333337</v>
      </c>
    </row>
    <row r="22" spans="1:15" x14ac:dyDescent="0.2">
      <c r="A22" s="14"/>
      <c r="O22" s="26"/>
    </row>
    <row r="23" spans="1:15" x14ac:dyDescent="0.2">
      <c r="A23" s="16"/>
      <c r="B23" s="17" t="s">
        <v>17</v>
      </c>
      <c r="C23" s="18">
        <f t="shared" ref="C23:L23" si="1">C11+C19</f>
        <v>415117131.60600001</v>
      </c>
      <c r="D23" s="18">
        <f t="shared" si="1"/>
        <v>313197035.30599999</v>
      </c>
      <c r="E23" s="18">
        <f t="shared" si="1"/>
        <v>319850039.25700003</v>
      </c>
      <c r="F23" s="18">
        <f t="shared" si="1"/>
        <v>326157750.35299999</v>
      </c>
      <c r="G23" s="18">
        <f t="shared" si="1"/>
        <v>295093985.02200001</v>
      </c>
      <c r="H23" s="18">
        <f t="shared" si="1"/>
        <v>279232551.89999998</v>
      </c>
      <c r="I23" s="18">
        <f t="shared" si="1"/>
        <v>362952680.15499997</v>
      </c>
      <c r="J23" s="18">
        <f t="shared" si="1"/>
        <v>397264401.69099998</v>
      </c>
      <c r="K23" s="18">
        <f t="shared" si="1"/>
        <v>310927458.16000003</v>
      </c>
      <c r="L23" s="18">
        <f t="shared" si="1"/>
        <v>283342201.51300001</v>
      </c>
      <c r="M23" s="18">
        <f>M11+M19</f>
        <v>253889193.39500001</v>
      </c>
      <c r="N23" s="18">
        <f>N11+N19</f>
        <v>377305040.32800001</v>
      </c>
      <c r="O23" s="27">
        <f>SUM(C23:N23)</f>
        <v>3934329468.6859999</v>
      </c>
    </row>
    <row r="24" spans="1:15" x14ac:dyDescent="0.2">
      <c r="O24" s="15"/>
    </row>
    <row r="25" spans="1:15" x14ac:dyDescent="0.2">
      <c r="A25" s="32" t="s">
        <v>27</v>
      </c>
      <c r="O25" s="15"/>
    </row>
    <row r="26" spans="1:15" x14ac:dyDescent="0.2">
      <c r="O26" s="28"/>
    </row>
    <row r="27" spans="1:15" x14ac:dyDescent="0.2">
      <c r="A27" s="9"/>
      <c r="B27" s="10"/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11" t="s">
        <v>10</v>
      </c>
      <c r="L27" s="11" t="s">
        <v>11</v>
      </c>
      <c r="M27" s="11" t="s">
        <v>12</v>
      </c>
      <c r="N27" s="11" t="s">
        <v>13</v>
      </c>
      <c r="O27" s="23" t="s">
        <v>14</v>
      </c>
    </row>
    <row r="28" spans="1:15" x14ac:dyDescent="0.2">
      <c r="A28" s="12" t="s">
        <v>20</v>
      </c>
      <c r="B28" s="6" t="s">
        <v>16</v>
      </c>
      <c r="C28" s="13">
        <v>57936</v>
      </c>
      <c r="D28" s="13">
        <v>58024</v>
      </c>
      <c r="E28" s="13">
        <v>58218</v>
      </c>
      <c r="F28" s="13">
        <v>58498</v>
      </c>
      <c r="G28" s="13">
        <v>58644</v>
      </c>
      <c r="H28" s="13">
        <v>58807</v>
      </c>
      <c r="I28" s="13">
        <v>59008</v>
      </c>
      <c r="J28" s="13">
        <v>59207</v>
      </c>
      <c r="K28" s="13">
        <v>59237</v>
      </c>
      <c r="L28" s="13">
        <v>59453</v>
      </c>
      <c r="M28" s="13">
        <v>59681</v>
      </c>
      <c r="N28" s="13">
        <v>59793</v>
      </c>
      <c r="O28" s="24">
        <f>AVERAGE(C28:N28)</f>
        <v>58875.5</v>
      </c>
    </row>
    <row r="29" spans="1:15" x14ac:dyDescent="0.2">
      <c r="A29" s="12"/>
      <c r="O29" s="26"/>
    </row>
    <row r="30" spans="1:15" x14ac:dyDescent="0.2">
      <c r="A30" s="14"/>
      <c r="B30" s="6" t="s">
        <v>17</v>
      </c>
      <c r="C30" s="13">
        <v>61166798.46199999</v>
      </c>
      <c r="D30" s="13">
        <v>47942234.014999993</v>
      </c>
      <c r="E30" s="13">
        <v>52049669.487999998</v>
      </c>
      <c r="F30" s="13">
        <v>45924089.086999997</v>
      </c>
      <c r="G30" s="13">
        <v>39263500.143000007</v>
      </c>
      <c r="H30" s="13">
        <v>42978224.792000003</v>
      </c>
      <c r="I30" s="13">
        <v>54475142.019000001</v>
      </c>
      <c r="J30" s="13">
        <v>58691237.353999987</v>
      </c>
      <c r="K30" s="13">
        <v>50407793.573000006</v>
      </c>
      <c r="L30" s="13">
        <v>46397173.884000003</v>
      </c>
      <c r="M30" s="13">
        <v>41158422.747000009</v>
      </c>
      <c r="N30" s="13">
        <v>56193697.705000006</v>
      </c>
      <c r="O30" s="24">
        <f>SUM(C30:N30)</f>
        <v>596647983.26900005</v>
      </c>
    </row>
    <row r="31" spans="1:15" x14ac:dyDescent="0.2">
      <c r="A31" s="14"/>
      <c r="O31" s="24"/>
    </row>
    <row r="32" spans="1:15" x14ac:dyDescent="0.2">
      <c r="A32" s="14"/>
      <c r="B32" s="6" t="s">
        <v>29</v>
      </c>
      <c r="C32" s="34">
        <v>41692</v>
      </c>
      <c r="D32" s="34">
        <v>37372</v>
      </c>
      <c r="E32" s="34">
        <v>41755</v>
      </c>
      <c r="F32" s="34">
        <v>41794</v>
      </c>
      <c r="G32" s="34">
        <v>41568</v>
      </c>
      <c r="H32" s="34">
        <v>42203</v>
      </c>
      <c r="I32" s="13">
        <v>42300</v>
      </c>
      <c r="J32" s="13">
        <v>42499</v>
      </c>
      <c r="K32" s="13">
        <v>42622</v>
      </c>
      <c r="L32" s="13">
        <v>42913</v>
      </c>
      <c r="M32" s="13">
        <v>38609</v>
      </c>
      <c r="N32" s="13">
        <v>43202</v>
      </c>
      <c r="O32" s="24">
        <f>AVERAGE(C32:N32)</f>
        <v>41544.083333333336</v>
      </c>
    </row>
    <row r="33" spans="1:15" x14ac:dyDescent="0.2">
      <c r="A33" s="14"/>
      <c r="O33" s="24"/>
    </row>
    <row r="34" spans="1:15" x14ac:dyDescent="0.2">
      <c r="A34" s="14"/>
      <c r="B34" s="6" t="s">
        <v>28</v>
      </c>
      <c r="C34" s="13">
        <v>44487955.045000009</v>
      </c>
      <c r="D34" s="13">
        <v>34970206.247999996</v>
      </c>
      <c r="E34" s="13">
        <v>37777500.044</v>
      </c>
      <c r="F34" s="13">
        <v>32680024.86500001</v>
      </c>
      <c r="G34" s="13">
        <v>27706484.265000004</v>
      </c>
      <c r="H34" s="13">
        <v>30659748.957999989</v>
      </c>
      <c r="I34" s="13">
        <v>39587110.150999993</v>
      </c>
      <c r="J34" s="13">
        <v>43233836.479999982</v>
      </c>
      <c r="K34" s="13">
        <v>36577702.459000006</v>
      </c>
      <c r="L34" s="13">
        <v>33183724.878999982</v>
      </c>
      <c r="M34" s="13">
        <v>29316761.756000005</v>
      </c>
      <c r="N34" s="13">
        <v>40432257.683999993</v>
      </c>
      <c r="O34" s="24">
        <f>SUM(C34:N34)</f>
        <v>430613312.83399999</v>
      </c>
    </row>
    <row r="35" spans="1:15" x14ac:dyDescent="0.2">
      <c r="A35" s="14"/>
      <c r="O35" s="24"/>
    </row>
    <row r="36" spans="1:15" x14ac:dyDescent="0.2">
      <c r="A36" s="12" t="s">
        <v>21</v>
      </c>
      <c r="B36" s="6" t="s">
        <v>16</v>
      </c>
      <c r="C36" s="13">
        <v>559</v>
      </c>
      <c r="D36" s="13">
        <v>559</v>
      </c>
      <c r="E36" s="15">
        <v>560</v>
      </c>
      <c r="F36" s="13">
        <v>557</v>
      </c>
      <c r="G36" s="13">
        <v>557</v>
      </c>
      <c r="H36" s="13">
        <v>556</v>
      </c>
      <c r="I36" s="13">
        <v>555</v>
      </c>
      <c r="J36" s="13">
        <v>557</v>
      </c>
      <c r="K36" s="13">
        <v>558</v>
      </c>
      <c r="L36" s="13">
        <v>559</v>
      </c>
      <c r="M36" s="15">
        <v>559</v>
      </c>
      <c r="N36" s="13">
        <v>559</v>
      </c>
      <c r="O36" s="24">
        <f>AVERAGE(C36:N36)</f>
        <v>557.91666666666663</v>
      </c>
    </row>
    <row r="37" spans="1:15" x14ac:dyDescent="0.2">
      <c r="A37" s="14"/>
      <c r="O37" s="26"/>
    </row>
    <row r="38" spans="1:15" x14ac:dyDescent="0.2">
      <c r="A38" s="14"/>
      <c r="B38" s="6" t="s">
        <v>17</v>
      </c>
      <c r="C38" s="13">
        <v>2819503</v>
      </c>
      <c r="D38" s="13">
        <v>2494606</v>
      </c>
      <c r="E38" s="13">
        <v>1995399</v>
      </c>
      <c r="F38" s="13">
        <v>1984044</v>
      </c>
      <c r="G38" s="13">
        <v>1603382</v>
      </c>
      <c r="H38" s="13">
        <v>1174086</v>
      </c>
      <c r="I38" s="13">
        <v>1387387</v>
      </c>
      <c r="J38" s="13">
        <v>1392842</v>
      </c>
      <c r="K38" s="13">
        <v>1674719</v>
      </c>
      <c r="L38" s="13">
        <v>1801291</v>
      </c>
      <c r="M38" s="13">
        <v>68790</v>
      </c>
      <c r="N38" s="13">
        <v>3883522</v>
      </c>
      <c r="O38" s="24">
        <f>SUM(C38:N38)</f>
        <v>22279571</v>
      </c>
    </row>
    <row r="39" spans="1:15" x14ac:dyDescent="0.2">
      <c r="A39" s="14"/>
      <c r="O39" s="25"/>
    </row>
    <row r="40" spans="1:15" x14ac:dyDescent="0.2">
      <c r="A40" s="20" t="s">
        <v>22</v>
      </c>
      <c r="B40" s="10" t="s">
        <v>16</v>
      </c>
      <c r="C40" s="21">
        <f t="shared" ref="C40:L40" si="2">C28+C36</f>
        <v>58495</v>
      </c>
      <c r="D40" s="21">
        <f t="shared" si="2"/>
        <v>58583</v>
      </c>
      <c r="E40" s="21">
        <f t="shared" si="2"/>
        <v>58778</v>
      </c>
      <c r="F40" s="21">
        <f t="shared" si="2"/>
        <v>59055</v>
      </c>
      <c r="G40" s="21">
        <f t="shared" si="2"/>
        <v>59201</v>
      </c>
      <c r="H40" s="21">
        <f t="shared" si="2"/>
        <v>59363</v>
      </c>
      <c r="I40" s="21">
        <f t="shared" si="2"/>
        <v>59563</v>
      </c>
      <c r="J40" s="21">
        <f t="shared" si="2"/>
        <v>59764</v>
      </c>
      <c r="K40" s="21">
        <f t="shared" si="2"/>
        <v>59795</v>
      </c>
      <c r="L40" s="21">
        <f t="shared" si="2"/>
        <v>60012</v>
      </c>
      <c r="M40" s="21">
        <f>M28+M36</f>
        <v>60240</v>
      </c>
      <c r="N40" s="21">
        <f>N28+N36</f>
        <v>60352</v>
      </c>
      <c r="O40" s="26">
        <f>AVERAGE(C40:N40)</f>
        <v>59433.416666666664</v>
      </c>
    </row>
    <row r="41" spans="1:15" x14ac:dyDescent="0.2">
      <c r="A41" s="14" t="s">
        <v>23</v>
      </c>
      <c r="O41" s="26"/>
    </row>
    <row r="42" spans="1:15" x14ac:dyDescent="0.2">
      <c r="A42" s="16"/>
      <c r="B42" s="17" t="s">
        <v>17</v>
      </c>
      <c r="C42" s="18">
        <f t="shared" ref="C42:L42" si="3">C30+C38</f>
        <v>63986301.46199999</v>
      </c>
      <c r="D42" s="18">
        <f t="shared" si="3"/>
        <v>50436840.014999993</v>
      </c>
      <c r="E42" s="18">
        <f t="shared" si="3"/>
        <v>54045068.487999998</v>
      </c>
      <c r="F42" s="18">
        <f t="shared" si="3"/>
        <v>47908133.086999997</v>
      </c>
      <c r="G42" s="18">
        <f t="shared" si="3"/>
        <v>40866882.143000007</v>
      </c>
      <c r="H42" s="18">
        <f t="shared" si="3"/>
        <v>44152310.792000003</v>
      </c>
      <c r="I42" s="18">
        <f t="shared" si="3"/>
        <v>55862529.019000001</v>
      </c>
      <c r="J42" s="18">
        <f t="shared" si="3"/>
        <v>60084079.353999987</v>
      </c>
      <c r="K42" s="18">
        <f t="shared" si="3"/>
        <v>52082512.573000006</v>
      </c>
      <c r="L42" s="18">
        <f t="shared" si="3"/>
        <v>48198464.884000003</v>
      </c>
      <c r="M42" s="18">
        <f>M30+M38</f>
        <v>41227212.747000009</v>
      </c>
      <c r="N42" s="18">
        <f>N30+N38</f>
        <v>60077219.705000006</v>
      </c>
      <c r="O42" s="27">
        <f>SUM(C42:N42)</f>
        <v>618927554.26900005</v>
      </c>
    </row>
    <row r="43" spans="1:15" x14ac:dyDescent="0.2">
      <c r="O43" s="15"/>
    </row>
    <row r="44" spans="1:15" x14ac:dyDescent="0.2">
      <c r="O44" s="15"/>
    </row>
    <row r="45" spans="1:15" x14ac:dyDescent="0.2">
      <c r="O45" s="15"/>
    </row>
    <row r="46" spans="1:15" x14ac:dyDescent="0.2">
      <c r="A46" s="20"/>
      <c r="B46" s="10"/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  <c r="L46" s="11" t="s">
        <v>11</v>
      </c>
      <c r="M46" s="11" t="s">
        <v>12</v>
      </c>
      <c r="N46" s="11" t="s">
        <v>13</v>
      </c>
      <c r="O46" s="23" t="s">
        <v>14</v>
      </c>
    </row>
    <row r="47" spans="1:15" x14ac:dyDescent="0.2">
      <c r="A47" s="12" t="s">
        <v>24</v>
      </c>
      <c r="B47" s="6" t="s">
        <v>16</v>
      </c>
      <c r="C47" s="13">
        <f t="shared" ref="C47:M47" si="4">C21+C40</f>
        <v>632138</v>
      </c>
      <c r="D47" s="13">
        <f t="shared" si="4"/>
        <v>632713</v>
      </c>
      <c r="E47" s="13">
        <f t="shared" si="4"/>
        <v>632990</v>
      </c>
      <c r="F47" s="13">
        <f t="shared" si="4"/>
        <v>633326</v>
      </c>
      <c r="G47" s="13">
        <f t="shared" si="4"/>
        <v>634052</v>
      </c>
      <c r="H47" s="13">
        <f t="shared" si="4"/>
        <v>634511</v>
      </c>
      <c r="I47" s="13">
        <f t="shared" si="4"/>
        <v>635439</v>
      </c>
      <c r="J47" s="13">
        <f t="shared" si="4"/>
        <v>635815</v>
      </c>
      <c r="K47" s="13">
        <f t="shared" si="4"/>
        <v>636269</v>
      </c>
      <c r="L47" s="13">
        <f t="shared" si="4"/>
        <v>637080</v>
      </c>
      <c r="M47" s="13">
        <f t="shared" si="4"/>
        <v>637631</v>
      </c>
      <c r="N47" s="13">
        <f>N21+N40</f>
        <v>638105</v>
      </c>
      <c r="O47" s="26">
        <f>AVERAGE(C47:N47)</f>
        <v>635005.75</v>
      </c>
    </row>
    <row r="48" spans="1:15" x14ac:dyDescent="0.2">
      <c r="A48" s="12" t="s">
        <v>25</v>
      </c>
      <c r="O48" s="26"/>
    </row>
    <row r="49" spans="1:15" x14ac:dyDescent="0.2">
      <c r="A49" s="22" t="s">
        <v>23</v>
      </c>
      <c r="B49" s="17" t="s">
        <v>17</v>
      </c>
      <c r="C49" s="18">
        <f t="shared" ref="C49:M49" si="5">C23+C42</f>
        <v>479103433.06800002</v>
      </c>
      <c r="D49" s="18">
        <f t="shared" si="5"/>
        <v>363633875.32099998</v>
      </c>
      <c r="E49" s="18">
        <f t="shared" si="5"/>
        <v>373895107.745</v>
      </c>
      <c r="F49" s="18">
        <f t="shared" si="5"/>
        <v>374065883.44</v>
      </c>
      <c r="G49" s="18">
        <f t="shared" si="5"/>
        <v>335960867.16500002</v>
      </c>
      <c r="H49" s="18">
        <f t="shared" si="5"/>
        <v>323384862.69199997</v>
      </c>
      <c r="I49" s="18">
        <f t="shared" si="5"/>
        <v>418815209.17399997</v>
      </c>
      <c r="J49" s="18">
        <f t="shared" si="5"/>
        <v>457348481.04499996</v>
      </c>
      <c r="K49" s="18">
        <f t="shared" si="5"/>
        <v>363009970.73300004</v>
      </c>
      <c r="L49" s="18">
        <f t="shared" si="5"/>
        <v>331540666.39700001</v>
      </c>
      <c r="M49" s="18">
        <f t="shared" si="5"/>
        <v>295116406.14200002</v>
      </c>
      <c r="N49" s="18">
        <f>N23+N42</f>
        <v>437382260.03299999</v>
      </c>
      <c r="O49" s="27">
        <f>SUM(C49:N49)</f>
        <v>4553257022.9549999</v>
      </c>
    </row>
    <row r="51" spans="1:15" x14ac:dyDescent="0.2">
      <c r="O51" s="29"/>
    </row>
    <row r="53" spans="1:15" x14ac:dyDescent="0.2">
      <c r="A53" s="19" t="s">
        <v>26</v>
      </c>
    </row>
    <row r="55" spans="1:15" x14ac:dyDescent="0.2">
      <c r="A55" s="19" t="s">
        <v>31</v>
      </c>
    </row>
  </sheetData>
  <printOptions horizontalCentered="1" gridLines="1"/>
  <pageMargins left="0.25" right="0.25" top="1" bottom="0.5" header="0.5" footer="0.25"/>
  <pageSetup scale="66" orientation="landscape" r:id="rId1"/>
  <headerFooter alignWithMargins="0">
    <oddFooter>&amp;L&amp;F   &amp;A&amp;R&amp;D   &amp;T&amp;C&amp;"Arial"&amp;10&amp;K000000Page 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 &amp; Small ALL_ONLY 2020</vt:lpstr>
      <vt:lpstr>'RES &amp; Small ALL_ONLY 2020'!Print_Area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2020-08-04T16:22:32Z</cp:lastPrinted>
  <dcterms:created xsi:type="dcterms:W3CDTF">2017-11-06T15:12:59Z</dcterms:created>
  <dcterms:modified xsi:type="dcterms:W3CDTF">2021-08-03T18:57:29Z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