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75" yWindow="480" windowWidth="16905" windowHeight="12045" tabRatio="787"/>
  </bookViews>
  <sheets>
    <sheet name="Summary All  CY" sheetId="1" r:id="rId1"/>
    <sheet name="Summary SOP CY" sheetId="2" r:id="rId2"/>
  </sheets>
  <definedNames>
    <definedName name="_xlnm.Print_Area" localSheetId="0">'Summary All  CY'!$A$1:$O$78</definedName>
    <definedName name="_xlnm.Print_Area" localSheetId="1">'Summary SOP CY'!$A$1:$O$78</definedName>
    <definedName name="_xlnm.Print_Titles" localSheetId="0">'Summary All  CY'!$1:$6</definedName>
    <definedName name="_xlnm.Print_Titles" localSheetId="1">'Summary SOP CY'!$1:$6</definedName>
  </definedNames>
  <calcPr calcId="145621"/>
</workbook>
</file>

<file path=xl/calcChain.xml><?xml version="1.0" encoding="utf-8"?>
<calcChain xmlns="http://schemas.openxmlformats.org/spreadsheetml/2006/main">
  <c r="O14" i="2" l="1"/>
  <c r="O13" i="2"/>
  <c r="O52" i="1" l="1"/>
  <c r="O43" i="1"/>
  <c r="O34" i="1"/>
  <c r="O25" i="1"/>
  <c r="O16" i="1"/>
  <c r="O7" i="1"/>
  <c r="F70" i="1" l="1"/>
  <c r="H67" i="2" l="1"/>
  <c r="H70" i="2"/>
  <c r="H69" i="2"/>
  <c r="E70" i="2"/>
  <c r="D70" i="2"/>
  <c r="F70" i="2"/>
  <c r="G70" i="2"/>
  <c r="D69" i="2"/>
  <c r="E69" i="2"/>
  <c r="F69" i="2"/>
  <c r="G69" i="2"/>
  <c r="H64" i="2"/>
  <c r="O52" i="2" l="1"/>
  <c r="O43" i="2"/>
  <c r="O34" i="2"/>
  <c r="O25" i="2"/>
  <c r="O16" i="2"/>
  <c r="O7" i="2"/>
  <c r="E62" i="1"/>
  <c r="O44" i="1"/>
  <c r="H64" i="1"/>
  <c r="E65" i="1"/>
  <c r="L65" i="1"/>
  <c r="G66" i="1"/>
  <c r="O47" i="1"/>
  <c r="E67" i="1"/>
  <c r="I67" i="1"/>
  <c r="I70" i="1"/>
  <c r="F62" i="1"/>
  <c r="J62" i="1"/>
  <c r="K62" i="1"/>
  <c r="E64" i="1"/>
  <c r="I64" i="1"/>
  <c r="G65" i="1"/>
  <c r="K65" i="1"/>
  <c r="O55" i="1"/>
  <c r="L66" i="1"/>
  <c r="C67" i="1"/>
  <c r="H69" i="1"/>
  <c r="L69" i="1"/>
  <c r="O59" i="1"/>
  <c r="N70" i="2"/>
  <c r="M70" i="2"/>
  <c r="N69" i="2"/>
  <c r="M69" i="2"/>
  <c r="M67" i="2"/>
  <c r="L67" i="2"/>
  <c r="D67" i="2"/>
  <c r="N66" i="2"/>
  <c r="M66" i="2"/>
  <c r="L66" i="2"/>
  <c r="D66" i="2"/>
  <c r="N65" i="2"/>
  <c r="M65" i="2"/>
  <c r="I65" i="2"/>
  <c r="N64" i="2"/>
  <c r="F64" i="2"/>
  <c r="N62" i="2"/>
  <c r="M62" i="2"/>
  <c r="G62" i="2"/>
  <c r="L70" i="2"/>
  <c r="J70" i="2"/>
  <c r="H66" i="2"/>
  <c r="J65" i="2"/>
  <c r="F65" i="2"/>
  <c r="J64" i="2"/>
  <c r="K69" i="2"/>
  <c r="O47" i="2"/>
  <c r="O45" i="2"/>
  <c r="M64" i="2"/>
  <c r="O44" i="2"/>
  <c r="K62" i="2"/>
  <c r="O41" i="2"/>
  <c r="O40" i="2"/>
  <c r="N67" i="2"/>
  <c r="K67" i="2"/>
  <c r="C67" i="2"/>
  <c r="O37" i="2"/>
  <c r="O36" i="2"/>
  <c r="O35" i="2"/>
  <c r="G67" i="2"/>
  <c r="O28" i="2"/>
  <c r="E65" i="2"/>
  <c r="O27" i="2"/>
  <c r="O26" i="2"/>
  <c r="O23" i="2"/>
  <c r="O22" i="2"/>
  <c r="O20" i="2"/>
  <c r="O19" i="2"/>
  <c r="O18" i="2"/>
  <c r="O17" i="2"/>
  <c r="I70" i="2"/>
  <c r="O10" i="2"/>
  <c r="O9" i="2"/>
  <c r="O8" i="2"/>
  <c r="N70" i="1"/>
  <c r="M70" i="1"/>
  <c r="N69" i="1"/>
  <c r="M69" i="1"/>
  <c r="N67" i="1"/>
  <c r="M67" i="1"/>
  <c r="N66" i="1"/>
  <c r="M66" i="1"/>
  <c r="N65" i="1"/>
  <c r="M65" i="1"/>
  <c r="N64" i="1"/>
  <c r="N62" i="1"/>
  <c r="M62" i="1"/>
  <c r="K66" i="1"/>
  <c r="J65" i="1"/>
  <c r="F65" i="1"/>
  <c r="O49" i="1"/>
  <c r="M64" i="1"/>
  <c r="D70" i="1"/>
  <c r="F69" i="1"/>
  <c r="O38" i="1"/>
  <c r="H66" i="1"/>
  <c r="O37" i="1"/>
  <c r="O36" i="1"/>
  <c r="D64" i="1"/>
  <c r="E70" i="1"/>
  <c r="O31" i="1"/>
  <c r="J67" i="1"/>
  <c r="O28" i="1"/>
  <c r="D65" i="1"/>
  <c r="O26" i="1"/>
  <c r="O23" i="1"/>
  <c r="O22" i="1"/>
  <c r="O18" i="1"/>
  <c r="O17" i="1"/>
  <c r="O13" i="1"/>
  <c r="O11" i="1"/>
  <c r="O10" i="1"/>
  <c r="O9" i="1"/>
  <c r="O8" i="1"/>
  <c r="G62" i="1" l="1"/>
  <c r="D69" i="1"/>
  <c r="O45" i="1"/>
  <c r="D62" i="1"/>
  <c r="L62" i="1"/>
  <c r="K67" i="1"/>
  <c r="I69" i="1"/>
  <c r="O14" i="1"/>
  <c r="O20" i="1"/>
  <c r="O41" i="1"/>
  <c r="I62" i="1"/>
  <c r="F64" i="1"/>
  <c r="J64" i="1"/>
  <c r="O46" i="1"/>
  <c r="J69" i="1"/>
  <c r="C70" i="1"/>
  <c r="O50" i="1"/>
  <c r="G70" i="1"/>
  <c r="K70" i="1"/>
  <c r="H65" i="1"/>
  <c r="F66" i="1"/>
  <c r="J66" i="1"/>
  <c r="D67" i="1"/>
  <c r="H67" i="1"/>
  <c r="L67" i="1"/>
  <c r="H70" i="1"/>
  <c r="L70" i="1"/>
  <c r="C66" i="1"/>
  <c r="E66" i="2"/>
  <c r="I66" i="2"/>
  <c r="O46" i="2"/>
  <c r="D62" i="2"/>
  <c r="H62" i="2"/>
  <c r="L62" i="2"/>
  <c r="O59" i="2"/>
  <c r="C70" i="2"/>
  <c r="K70" i="2"/>
  <c r="O32" i="1"/>
  <c r="C62" i="1"/>
  <c r="O53" i="1"/>
  <c r="F67" i="1"/>
  <c r="O27" i="1"/>
  <c r="O29" i="1"/>
  <c r="H62" i="1"/>
  <c r="G67" i="1"/>
  <c r="E69" i="1"/>
  <c r="O49" i="2"/>
  <c r="C69" i="2"/>
  <c r="C65" i="1"/>
  <c r="D66" i="1"/>
  <c r="L64" i="1"/>
  <c r="O54" i="1"/>
  <c r="I65" i="1"/>
  <c r="C69" i="1"/>
  <c r="O58" i="1"/>
  <c r="G69" i="1"/>
  <c r="K69" i="1"/>
  <c r="G64" i="2"/>
  <c r="K64" i="2"/>
  <c r="C66" i="2"/>
  <c r="O55" i="2"/>
  <c r="G66" i="2"/>
  <c r="K66" i="2"/>
  <c r="E67" i="2"/>
  <c r="I67" i="2"/>
  <c r="O56" i="2"/>
  <c r="J69" i="2"/>
  <c r="O11" i="2"/>
  <c r="O29" i="2"/>
  <c r="F66" i="2"/>
  <c r="J66" i="2"/>
  <c r="L69" i="2"/>
  <c r="E64" i="2"/>
  <c r="I64" i="2"/>
  <c r="O53" i="2"/>
  <c r="F67" i="2"/>
  <c r="J67" i="2"/>
  <c r="O19" i="1"/>
  <c r="O40" i="1"/>
  <c r="C64" i="1"/>
  <c r="G64" i="1"/>
  <c r="K64" i="1"/>
  <c r="E66" i="1"/>
  <c r="I66" i="1"/>
  <c r="O38" i="2"/>
  <c r="D64" i="2"/>
  <c r="L64" i="2"/>
  <c r="O50" i="2"/>
  <c r="E62" i="2"/>
  <c r="I62" i="2"/>
  <c r="O54" i="2"/>
  <c r="C65" i="2"/>
  <c r="G65" i="2"/>
  <c r="K65" i="2"/>
  <c r="C62" i="2"/>
  <c r="O35" i="1"/>
  <c r="O56" i="1"/>
  <c r="J70" i="1"/>
  <c r="O31" i="2"/>
  <c r="O32" i="2"/>
  <c r="F62" i="2"/>
  <c r="J62" i="2"/>
  <c r="D65" i="2"/>
  <c r="H65" i="2"/>
  <c r="L65" i="2"/>
  <c r="I69" i="2"/>
  <c r="O58" i="2"/>
  <c r="C64" i="2"/>
  <c r="O62" i="2" l="1"/>
  <c r="O62" i="1"/>
  <c r="O67" i="2"/>
  <c r="O69" i="1"/>
  <c r="O70" i="1"/>
  <c r="O67" i="1"/>
  <c r="O64" i="1"/>
  <c r="O65" i="2"/>
  <c r="O65" i="1"/>
  <c r="O70" i="2"/>
  <c r="O66" i="1"/>
  <c r="O64" i="2"/>
  <c r="O66" i="2"/>
  <c r="O69" i="2"/>
</calcChain>
</file>

<file path=xl/sharedStrings.xml><?xml version="1.0" encoding="utf-8"?>
<sst xmlns="http://schemas.openxmlformats.org/spreadsheetml/2006/main" count="149" uniqueCount="35">
  <si>
    <t>Central Maine Power Company</t>
  </si>
  <si>
    <t>Large Non-Residential Class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</si>
  <si>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</si>
  <si>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</si>
  <si>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</si>
  <si>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</si>
  <si>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</si>
  <si>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</si>
  <si>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</si>
  <si>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</si>
  <si>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</si>
  <si>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</si>
  <si>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</si>
  <si>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</si>
  <si>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</si>
  <si>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IGS-S</t>
  </si>
  <si>
    <t>Customers</t>
  </si>
  <si>
    <t>On Peak kWh</t>
  </si>
  <si>
    <t>Shoulder kWh</t>
  </si>
  <si>
    <t>Off-Peak kWh</t>
  </si>
  <si>
    <t>Total kWh</t>
  </si>
  <si>
    <t>On Peak kW</t>
  </si>
  <si>
    <t>Shoulder kW</t>
  </si>
  <si>
    <t>IGS-P</t>
  </si>
  <si>
    <t>LGS-S</t>
  </si>
  <si>
    <t>LGS-P</t>
  </si>
  <si>
    <t xml:space="preserve">LGS-ST </t>
  </si>
  <si>
    <t>LGS-T  2/</t>
  </si>
  <si>
    <t xml:space="preserve">Total </t>
  </si>
  <si>
    <t>(1)  Customers are average year-to-date customers.</t>
  </si>
  <si>
    <t>2020 Billing Units - All Customers</t>
  </si>
  <si>
    <t>2020 Billing Units - SOP Only Customers</t>
  </si>
  <si>
    <t>LGS-ST Customer Count was adjusted from 12 to 10 in April 2020 due to a summation error.</t>
  </si>
  <si>
    <t>Customer Counts represent the month the meter was read.  If a customer had 2 meter reads in any given month, the customer would be counted twice.</t>
  </si>
  <si>
    <t>Customer Counts represent the month the meter was read.  If a customer had 2 meter reads in any given month, the customer is only counted once, but the sum of the kWh appears in the month read.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</si>
</sst>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7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</fonts>
  <fills count="5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0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" fontId="5" fillId="3" borderId="2" applyNumberFormat="0" applyProtection="0">
      <alignment horizontal="left" vertical="center" indent="1"/>
    </xf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16" borderId="0" applyNumberFormat="0" applyBorder="0" applyAlignment="0" applyProtection="0"/>
    <xf numFmtId="0" fontId="7" fillId="9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8" fillId="20" borderId="0" applyNumberFormat="0" applyBorder="0" applyAlignment="0" applyProtection="0"/>
    <xf numFmtId="0" fontId="9" fillId="24" borderId="2" applyNumberFormat="0" applyAlignment="0" applyProtection="0"/>
    <xf numFmtId="0" fontId="10" fillId="17" borderId="9" applyNumberFormat="0" applyAlignment="0" applyProtection="0"/>
    <xf numFmtId="43" fontId="5" fillId="0" borderId="0" applyFont="0" applyFill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6" fillId="13" borderId="0" applyNumberFormat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21" borderId="2" applyNumberFormat="0" applyAlignment="0" applyProtection="0"/>
    <xf numFmtId="0" fontId="16" fillId="0" borderId="13" applyNumberFormat="0" applyFill="0" applyAlignment="0" applyProtection="0"/>
    <xf numFmtId="0" fontId="16" fillId="21" borderId="0" applyNumberFormat="0" applyBorder="0" applyAlignment="0" applyProtection="0"/>
    <xf numFmtId="0" fontId="1" fillId="0" borderId="0"/>
    <xf numFmtId="0" fontId="5" fillId="28" borderId="0"/>
    <xf numFmtId="0" fontId="17" fillId="28" borderId="0"/>
    <xf numFmtId="0" fontId="5" fillId="20" borderId="2" applyNumberFormat="0" applyFont="0" applyAlignment="0" applyProtection="0"/>
    <xf numFmtId="0" fontId="18" fillId="24" borderId="14" applyNumberFormat="0" applyAlignment="0" applyProtection="0"/>
    <xf numFmtId="4" fontId="5" fillId="29" borderId="2" applyNumberFormat="0" applyProtection="0">
      <alignment vertical="center"/>
    </xf>
    <xf numFmtId="4" fontId="19" fillId="2" borderId="2" applyNumberFormat="0" applyProtection="0">
      <alignment vertical="center"/>
    </xf>
    <xf numFmtId="4" fontId="5" fillId="2" borderId="2" applyNumberFormat="0" applyProtection="0">
      <alignment horizontal="left" vertical="center" indent="1"/>
    </xf>
    <xf numFmtId="0" fontId="20" fillId="29" borderId="15" applyNumberFormat="0" applyProtection="0">
      <alignment horizontal="left" vertical="top" indent="1"/>
    </xf>
    <xf numFmtId="4" fontId="5" fillId="3" borderId="2" applyNumberFormat="0" applyProtection="0">
      <alignment horizontal="left" vertical="center" indent="1"/>
    </xf>
    <xf numFmtId="4" fontId="5" fillId="30" borderId="2" applyNumberFormat="0" applyProtection="0">
      <alignment horizontal="right" vertical="center"/>
    </xf>
    <xf numFmtId="4" fontId="5" fillId="31" borderId="2" applyNumberFormat="0" applyProtection="0">
      <alignment horizontal="right" vertical="center"/>
    </xf>
    <xf numFmtId="4" fontId="5" fillId="32" borderId="16" applyNumberFormat="0" applyProtection="0">
      <alignment horizontal="right" vertical="center"/>
    </xf>
    <xf numFmtId="4" fontId="5" fillId="33" borderId="2" applyNumberFormat="0" applyProtection="0">
      <alignment horizontal="right" vertical="center"/>
    </xf>
    <xf numFmtId="4" fontId="5" fillId="34" borderId="2" applyNumberFormat="0" applyProtection="0">
      <alignment horizontal="right" vertical="center"/>
    </xf>
    <xf numFmtId="4" fontId="5" fillId="35" borderId="2" applyNumberFormat="0" applyProtection="0">
      <alignment horizontal="right" vertical="center"/>
    </xf>
    <xf numFmtId="4" fontId="5" fillId="36" borderId="2" applyNumberFormat="0" applyProtection="0">
      <alignment horizontal="right" vertical="center"/>
    </xf>
    <xf numFmtId="4" fontId="5" fillId="37" borderId="2" applyNumberFormat="0" applyProtection="0">
      <alignment horizontal="right" vertical="center"/>
    </xf>
    <xf numFmtId="4" fontId="5" fillId="38" borderId="2" applyNumberFormat="0" applyProtection="0">
      <alignment horizontal="right" vertical="center"/>
    </xf>
    <xf numFmtId="4" fontId="5" fillId="39" borderId="16" applyNumberFormat="0" applyProtection="0">
      <alignment horizontal="left" vertical="center" indent="1"/>
    </xf>
    <xf numFmtId="4" fontId="2" fillId="40" borderId="16" applyNumberFormat="0" applyProtection="0">
      <alignment horizontal="left" vertical="center" indent="1"/>
    </xf>
    <xf numFmtId="4" fontId="2" fillId="40" borderId="16" applyNumberFormat="0" applyProtection="0">
      <alignment horizontal="left" vertical="center" indent="1"/>
    </xf>
    <xf numFmtId="4" fontId="5" fillId="41" borderId="2" applyNumberFormat="0" applyProtection="0">
      <alignment horizontal="right" vertical="center"/>
    </xf>
    <xf numFmtId="4" fontId="5" fillId="42" borderId="16" applyNumberFormat="0" applyProtection="0">
      <alignment horizontal="left" vertical="center" indent="1"/>
    </xf>
    <xf numFmtId="4" fontId="5" fillId="41" borderId="16" applyNumberFormat="0" applyProtection="0">
      <alignment horizontal="left" vertical="center" indent="1"/>
    </xf>
    <xf numFmtId="0" fontId="5" fillId="43" borderId="2" applyNumberFormat="0" applyProtection="0">
      <alignment horizontal="left" vertical="center" indent="1"/>
    </xf>
    <xf numFmtId="0" fontId="5" fillId="40" borderId="15" applyNumberFormat="0" applyProtection="0">
      <alignment horizontal="left" vertical="top" indent="1"/>
    </xf>
    <xf numFmtId="0" fontId="5" fillId="44" borderId="2" applyNumberFormat="0" applyProtection="0">
      <alignment horizontal="left" vertical="center" indent="1"/>
    </xf>
    <xf numFmtId="0" fontId="5" fillId="41" borderId="15" applyNumberFormat="0" applyProtection="0">
      <alignment horizontal="left" vertical="top" indent="1"/>
    </xf>
    <xf numFmtId="0" fontId="5" fillId="45" borderId="2" applyNumberFormat="0" applyProtection="0">
      <alignment horizontal="left" vertical="center" indent="1"/>
    </xf>
    <xf numFmtId="0" fontId="5" fillId="45" borderId="15" applyNumberFormat="0" applyProtection="0">
      <alignment horizontal="left" vertical="top" indent="1"/>
    </xf>
    <xf numFmtId="0" fontId="5" fillId="42" borderId="2" applyNumberFormat="0" applyProtection="0">
      <alignment horizontal="left" vertical="center" indent="1"/>
    </xf>
    <xf numFmtId="0" fontId="5" fillId="42" borderId="15" applyNumberFormat="0" applyProtection="0">
      <alignment horizontal="left" vertical="top" indent="1"/>
    </xf>
    <xf numFmtId="0" fontId="5" fillId="46" borderId="17" applyNumberFormat="0">
      <protection locked="0"/>
    </xf>
    <xf numFmtId="0" fontId="21" fillId="40" borderId="18" applyBorder="0"/>
    <xf numFmtId="4" fontId="22" fillId="47" borderId="15" applyNumberFormat="0" applyProtection="0">
      <alignment vertical="center"/>
    </xf>
    <xf numFmtId="4" fontId="19" fillId="48" borderId="19" applyNumberFormat="0" applyProtection="0">
      <alignment vertical="center"/>
    </xf>
    <xf numFmtId="4" fontId="22" fillId="43" borderId="15" applyNumberFormat="0" applyProtection="0">
      <alignment horizontal="left" vertical="center" indent="1"/>
    </xf>
    <xf numFmtId="0" fontId="22" fillId="47" borderId="15" applyNumberFormat="0" applyProtection="0">
      <alignment horizontal="left" vertical="top" indent="1"/>
    </xf>
    <xf numFmtId="4" fontId="5" fillId="0" borderId="2" applyNumberFormat="0" applyProtection="0">
      <alignment horizontal="right" vertical="center"/>
    </xf>
    <xf numFmtId="4" fontId="19" fillId="49" borderId="2" applyNumberFormat="0" applyProtection="0">
      <alignment horizontal="right" vertical="center"/>
    </xf>
    <xf numFmtId="0" fontId="22" fillId="41" borderId="15" applyNumberFormat="0" applyProtection="0">
      <alignment horizontal="left" vertical="top" indent="1"/>
    </xf>
    <xf numFmtId="4" fontId="23" fillId="50" borderId="16" applyNumberFormat="0" applyProtection="0">
      <alignment horizontal="left" vertical="center" indent="1"/>
    </xf>
    <xf numFmtId="0" fontId="5" fillId="51" borderId="19"/>
    <xf numFmtId="4" fontId="24" fillId="46" borderId="2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11" fillId="0" borderId="20" applyNumberFormat="0" applyFill="0" applyAlignment="0" applyProtection="0"/>
    <xf numFmtId="0" fontId="26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4" fontId="2" fillId="0" borderId="0" xfId="1" applyNumberFormat="1" applyFill="1" applyAlignment="1">
      <alignment horizontal="centerContinuous"/>
    </xf>
    <xf numFmtId="0" fontId="0" fillId="0" borderId="0" xfId="0" applyFill="1"/>
    <xf numFmtId="0" fontId="2" fillId="0" borderId="0" xfId="0" applyFont="1" applyFill="1" applyAlignment="1">
      <alignment horizontal="left"/>
    </xf>
    <xf numFmtId="164" fontId="2" fillId="0" borderId="0" xfId="1" applyNumberFormat="1" applyFill="1" applyAlignment="1">
      <alignment horizontal="left" wrapText="1"/>
    </xf>
    <xf numFmtId="0" fontId="2" fillId="0" borderId="0" xfId="0" applyFont="1" applyFill="1"/>
    <xf numFmtId="164" fontId="2" fillId="0" borderId="0" xfId="1" applyNumberFormat="1" applyFill="1"/>
    <xf numFmtId="164" fontId="3" fillId="0" borderId="0" xfId="1" applyNumberFormat="1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 wrapText="1"/>
    </xf>
    <xf numFmtId="0" fontId="2" fillId="0" borderId="0" xfId="0" applyFont="1" applyFill="1" applyBorder="1"/>
    <xf numFmtId="0" fontId="0" fillId="0" borderId="0" xfId="0" applyFill="1" applyBorder="1"/>
    <xf numFmtId="164" fontId="4" fillId="0" borderId="1" xfId="1" applyNumberFormat="1" applyFont="1" applyFill="1" applyBorder="1" applyAlignment="1">
      <alignment horizontal="centerContinuous"/>
    </xf>
    <xf numFmtId="0" fontId="4" fillId="0" borderId="1" xfId="3" applyFont="1" applyFill="1" applyBorder="1" applyAlignment="1">
      <alignment horizontal="centerContinuous"/>
    </xf>
    <xf numFmtId="0" fontId="4" fillId="0" borderId="0" xfId="0" applyFont="1" applyFill="1"/>
    <xf numFmtId="3" fontId="2" fillId="0" borderId="0" xfId="1" applyNumberFormat="1" applyFill="1"/>
    <xf numFmtId="3" fontId="0" fillId="2" borderId="0" xfId="0" applyNumberFormat="1" applyFill="1"/>
    <xf numFmtId="3" fontId="0" fillId="0" borderId="0" xfId="0" applyNumberFormat="1" applyFill="1"/>
    <xf numFmtId="3" fontId="2" fillId="0" borderId="0" xfId="2" applyNumberFormat="1" applyFill="1"/>
    <xf numFmtId="3" fontId="2" fillId="0" borderId="1" xfId="1" applyNumberFormat="1" applyFill="1" applyBorder="1"/>
    <xf numFmtId="3" fontId="0" fillId="0" borderId="1" xfId="0" applyNumberFormat="1" applyFill="1" applyBorder="1"/>
    <xf numFmtId="0" fontId="4" fillId="0" borderId="3" xfId="0" applyFont="1" applyFill="1" applyBorder="1"/>
    <xf numFmtId="0" fontId="0" fillId="0" borderId="4" xfId="0" applyFill="1" applyBorder="1"/>
    <xf numFmtId="3" fontId="2" fillId="0" borderId="4" xfId="1" applyNumberFormat="1" applyFill="1" applyBorder="1"/>
    <xf numFmtId="3" fontId="2" fillId="2" borderId="5" xfId="1" applyNumberFormat="1" applyFill="1" applyBorder="1"/>
    <xf numFmtId="0" fontId="2" fillId="0" borderId="6" xfId="0" applyFont="1" applyFill="1" applyBorder="1"/>
    <xf numFmtId="3" fontId="2" fillId="0" borderId="0" xfId="1" applyNumberFormat="1" applyFill="1" applyBorder="1"/>
    <xf numFmtId="3" fontId="2" fillId="0" borderId="5" xfId="1" applyNumberFormat="1" applyFill="1" applyBorder="1"/>
    <xf numFmtId="0" fontId="2" fillId="0" borderId="7" xfId="0" applyFont="1" applyFill="1" applyBorder="1"/>
    <xf numFmtId="0" fontId="0" fillId="0" borderId="1" xfId="0" applyFill="1" applyBorder="1"/>
    <xf numFmtId="3" fontId="2" fillId="0" borderId="8" xfId="1" applyNumberFormat="1" applyFill="1" applyBorder="1"/>
    <xf numFmtId="164" fontId="2" fillId="0" borderId="0" xfId="1" applyNumberFormat="1" applyFill="1" applyAlignment="1">
      <alignment horizontal="left"/>
    </xf>
    <xf numFmtId="0" fontId="2" fillId="0" borderId="0" xfId="1" applyNumberFormat="1" applyFill="1"/>
    <xf numFmtId="3" fontId="2" fillId="2" borderId="0" xfId="1" applyNumberFormat="1" applyFill="1"/>
    <xf numFmtId="164" fontId="2" fillId="0" borderId="0" xfId="1" applyNumberFormat="1" applyFont="1" applyFill="1" applyAlignment="1">
      <alignment horizontal="centerContinuous" wrapText="1"/>
    </xf>
    <xf numFmtId="0" fontId="0" fillId="0" borderId="0" xfId="0" applyFill="1" applyAlignment="1">
      <alignment horizontal="centerContinuous" wrapText="1"/>
    </xf>
    <xf numFmtId="164" fontId="0" fillId="0" borderId="0" xfId="1" applyNumberFormat="1" applyFont="1"/>
  </cellXfs>
  <cellStyles count="104">
    <cellStyle name="Accent1 - 20%" xfId="5"/>
    <cellStyle name="Accent1 - 40%" xfId="6"/>
    <cellStyle name="Accent1 - 60%" xfId="7"/>
    <cellStyle name="Accent1 2" xfId="8"/>
    <cellStyle name="Accent1 3" xfId="9"/>
    <cellStyle name="Accent1 4" xfId="10"/>
    <cellStyle name="Accent2 - 20%" xfId="11"/>
    <cellStyle name="Accent2 - 40%" xfId="12"/>
    <cellStyle name="Accent2 - 60%" xfId="13"/>
    <cellStyle name="Accent2 2" xfId="14"/>
    <cellStyle name="Accent2 3" xfId="15"/>
    <cellStyle name="Accent2 4" xfId="16"/>
    <cellStyle name="Accent3 - 20%" xfId="17"/>
    <cellStyle name="Accent3 - 40%" xfId="18"/>
    <cellStyle name="Accent3 - 60%" xfId="19"/>
    <cellStyle name="Accent3 2" xfId="20"/>
    <cellStyle name="Accent3 3" xfId="21"/>
    <cellStyle name="Accent3 4" xfId="22"/>
    <cellStyle name="Accent4 - 20%" xfId="23"/>
    <cellStyle name="Accent4 - 40%" xfId="24"/>
    <cellStyle name="Accent4 - 60%" xfId="25"/>
    <cellStyle name="Accent4 2" xfId="26"/>
    <cellStyle name="Accent4 3" xfId="27"/>
    <cellStyle name="Accent4 4" xfId="28"/>
    <cellStyle name="Accent5 - 20%" xfId="29"/>
    <cellStyle name="Accent5 - 40%" xfId="30"/>
    <cellStyle name="Accent5 - 60%" xfId="31"/>
    <cellStyle name="Accent5 2" xfId="32"/>
    <cellStyle name="Accent5 3" xfId="33"/>
    <cellStyle name="Accent5 4" xfId="34"/>
    <cellStyle name="Accent6 - 20%" xfId="35"/>
    <cellStyle name="Accent6 - 40%" xfId="36"/>
    <cellStyle name="Accent6 - 60%" xfId="37"/>
    <cellStyle name="Accent6 2" xfId="38"/>
    <cellStyle name="Accent6 3" xfId="39"/>
    <cellStyle name="Accent6 4" xfId="40"/>
    <cellStyle name="Bad 2" xfId="41"/>
    <cellStyle name="Calculation 2" xfId="42"/>
    <cellStyle name="Check Cell 2" xfId="43"/>
    <cellStyle name="Comma" xfId="1" builtinId="3"/>
    <cellStyle name="Comma 2" xfId="44"/>
    <cellStyle name="Emphasis 1" xfId="45"/>
    <cellStyle name="Emphasis 2" xfId="46"/>
    <cellStyle name="Emphasis 3" xfId="47"/>
    <cellStyle name="Good 2" xfId="48"/>
    <cellStyle name="Heading 1 2" xfId="49"/>
    <cellStyle name="Heading 2 2" xfId="50"/>
    <cellStyle name="Heading 3 2" xfId="51"/>
    <cellStyle name="Heading 4 2" xfId="52"/>
    <cellStyle name="Input 2" xfId="53"/>
    <cellStyle name="Linked Cell 2" xfId="54"/>
    <cellStyle name="Neutral 2" xfId="55"/>
    <cellStyle name="Normal" xfId="0" builtinId="0"/>
    <cellStyle name="Normal 2" xfId="56"/>
    <cellStyle name="Normal 3" xfId="57"/>
    <cellStyle name="Normal 4" xfId="58"/>
    <cellStyle name="Normal_AllinCoreRecalculated2" xfId="3"/>
    <cellStyle name="Note 2" xfId="59"/>
    <cellStyle name="Output 2" xfId="60"/>
    <cellStyle name="Percent" xfId="2" builtinId="5"/>
    <cellStyle name="SAPBEXaggData" xfId="61"/>
    <cellStyle name="SAPBEXaggDataEmph" xfId="62"/>
    <cellStyle name="SAPBEXaggItem" xfId="63"/>
    <cellStyle name="SAPBEXaggItemX" xfId="64"/>
    <cellStyle name="SAPBEXchaText" xfId="65"/>
    <cellStyle name="SAPBEXexcBad7" xfId="66"/>
    <cellStyle name="SAPBEXexcBad8" xfId="67"/>
    <cellStyle name="SAPBEXexcBad9" xfId="68"/>
    <cellStyle name="SAPBEXexcCritical4" xfId="69"/>
    <cellStyle name="SAPBEXexcCritical5" xfId="70"/>
    <cellStyle name="SAPBEXexcCritical6" xfId="71"/>
    <cellStyle name="SAPBEXexcGood1" xfId="72"/>
    <cellStyle name="SAPBEXexcGood2" xfId="73"/>
    <cellStyle name="SAPBEXexcGood3" xfId="74"/>
    <cellStyle name="SAPBEXfilterDrill" xfId="75"/>
    <cellStyle name="SAPBEXfilterItem" xfId="76"/>
    <cellStyle name="SAPBEXfilterText" xfId="77"/>
    <cellStyle name="SAPBEXformats" xfId="78"/>
    <cellStyle name="SAPBEXheaderItem" xfId="79"/>
    <cellStyle name="SAPBEXheaderText" xfId="80"/>
    <cellStyle name="SAPBEXHLevel0" xfId="81"/>
    <cellStyle name="SAPBEXHLevel0X" xfId="82"/>
    <cellStyle name="SAPBEXHLevel1" xfId="83"/>
    <cellStyle name="SAPBEXHLevel1X" xfId="84"/>
    <cellStyle name="SAPBEXHLevel2" xfId="85"/>
    <cellStyle name="SAPBEXHLevel2X" xfId="86"/>
    <cellStyle name="SAPBEXHLevel3" xfId="87"/>
    <cellStyle name="SAPBEXHLevel3X" xfId="88"/>
    <cellStyle name="SAPBEXinputData" xfId="89"/>
    <cellStyle name="SAPBEXItemHeader" xfId="90"/>
    <cellStyle name="SAPBEXresData" xfId="91"/>
    <cellStyle name="SAPBEXresDataEmph" xfId="92"/>
    <cellStyle name="SAPBEXresItem" xfId="93"/>
    <cellStyle name="SAPBEXresItemX" xfId="94"/>
    <cellStyle name="SAPBEXstdData" xfId="95"/>
    <cellStyle name="SAPBEXstdDataEmph" xfId="96"/>
    <cellStyle name="SAPBEXstdItem" xfId="4"/>
    <cellStyle name="SAPBEXstdItemX" xfId="97"/>
    <cellStyle name="SAPBEXtitle" xfId="98"/>
    <cellStyle name="SAPBEXunassignedItem" xfId="99"/>
    <cellStyle name="SAPBEXundefined" xfId="100"/>
    <cellStyle name="Sheet Title" xfId="101"/>
    <cellStyle name="Total 2" xfId="102"/>
    <cellStyle name="Warning Text 2" xfId="1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7"/>
  <sheetViews>
    <sheetView tabSelected="1" zoomScaleNormal="100" workbookViewId="0">
      <selection activeCell="A4" sqref="A4"/>
    </sheetView>
  </sheetViews>
  <sheetFormatPr defaultColWidth="9.140625" defaultRowHeight="12.75"/>
  <cols>
    <col min="1" max="1" width="12.7109375" style="7" customWidth="1"/>
    <col min="2" max="2" width="15.7109375" style="4" customWidth="1"/>
    <col min="3" max="14" width="12.7109375" style="8" customWidth="1"/>
    <col min="15" max="15" width="15.7109375" style="4" customWidth="1"/>
    <col min="16" max="23" width="15.5703125" style="4" customWidth="1"/>
    <col min="24" max="16384" width="9.140625" style="4"/>
  </cols>
  <sheetData>
    <row r="1" spans="1:1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>
      <c r="A2" s="1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>
      <c r="A3" s="1" t="s">
        <v>30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>
      <c r="A4" s="5"/>
      <c r="B4" s="2"/>
      <c r="C4" s="3"/>
      <c r="D4" s="3"/>
      <c r="E4" s="3"/>
      <c r="F4" s="35"/>
      <c r="G4" s="6"/>
      <c r="H4" s="3"/>
      <c r="I4" s="3"/>
      <c r="J4" s="3"/>
      <c r="K4" s="3"/>
      <c r="L4" s="3"/>
      <c r="M4" s="3"/>
      <c r="N4" s="3"/>
      <c r="O4" s="36"/>
    </row>
    <row r="5" spans="1:15">
      <c r="J5" s="9"/>
      <c r="O5" s="10"/>
    </row>
    <row r="6" spans="1:15" s="12" customFormat="1">
      <c r="A6" s="11"/>
      <c r="C6" s="13" t="s">
        <v>2</v>
      </c>
      <c r="D6" s="13" t="s">
        <v>3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3" t="s">
        <v>12</v>
      </c>
      <c r="N6" s="13" t="s">
        <v>13</v>
      </c>
      <c r="O6" s="14" t="s">
        <v>14</v>
      </c>
    </row>
    <row r="7" spans="1:15">
      <c r="A7" s="15" t="s">
        <v>15</v>
      </c>
      <c r="B7" s="4" t="s">
        <v>16</v>
      </c>
      <c r="C7" s="16">
        <v>209</v>
      </c>
      <c r="D7" s="16">
        <v>208</v>
      </c>
      <c r="E7" s="16">
        <v>207</v>
      </c>
      <c r="F7" s="16">
        <v>202</v>
      </c>
      <c r="G7" s="16">
        <v>201</v>
      </c>
      <c r="H7" s="16">
        <v>201</v>
      </c>
      <c r="I7" s="16"/>
      <c r="J7" s="16"/>
      <c r="K7" s="16"/>
      <c r="L7" s="16">
        <v>0</v>
      </c>
      <c r="M7" s="16">
        <v>0</v>
      </c>
      <c r="N7" s="16">
        <v>0</v>
      </c>
      <c r="O7" s="17">
        <f>AVERAGE(C7:H7)</f>
        <v>204.66666666666666</v>
      </c>
    </row>
    <row r="8" spans="1:15">
      <c r="B8" s="4" t="s">
        <v>17</v>
      </c>
      <c r="C8" s="16">
        <v>10344176.815999998</v>
      </c>
      <c r="D8" s="16">
        <v>9607934.1230000015</v>
      </c>
      <c r="E8" s="16">
        <v>10485940.607000003</v>
      </c>
      <c r="F8" s="16">
        <v>10282144.849999998</v>
      </c>
      <c r="G8" s="16">
        <v>9356918.5</v>
      </c>
      <c r="H8" s="16">
        <v>11038147.457999995</v>
      </c>
      <c r="I8" s="16">
        <v>13286561.631000001</v>
      </c>
      <c r="J8" s="16">
        <v>13626010.619000003</v>
      </c>
      <c r="K8" s="16">
        <v>11734488.84</v>
      </c>
      <c r="L8" s="16">
        <v>0</v>
      </c>
      <c r="M8" s="16">
        <v>0</v>
      </c>
      <c r="N8" s="16">
        <v>0</v>
      </c>
      <c r="O8" s="18">
        <f>SUM(C8:N8)</f>
        <v>99762323.444000006</v>
      </c>
    </row>
    <row r="9" spans="1:15">
      <c r="B9" s="4" t="s">
        <v>18</v>
      </c>
      <c r="C9" s="16">
        <v>9014402.4969999976</v>
      </c>
      <c r="D9" s="16">
        <v>7853124.6279999996</v>
      </c>
      <c r="E9" s="16">
        <v>8512983.166000003</v>
      </c>
      <c r="F9" s="16">
        <v>6556159.9369999999</v>
      </c>
      <c r="G9" s="16">
        <v>4460012.0019999985</v>
      </c>
      <c r="H9" s="16">
        <v>5412272.9400000032</v>
      </c>
      <c r="I9" s="16">
        <v>6507858.8039999949</v>
      </c>
      <c r="J9" s="16">
        <v>6704225.5990000004</v>
      </c>
      <c r="K9" s="16">
        <v>5848279.1350000007</v>
      </c>
      <c r="L9" s="16">
        <v>0</v>
      </c>
      <c r="M9" s="16">
        <v>0</v>
      </c>
      <c r="N9" s="16">
        <v>0</v>
      </c>
      <c r="O9" s="18">
        <f t="shared" ref="O9:O14" si="0">SUM(C9:N9)</f>
        <v>60869318.707999997</v>
      </c>
    </row>
    <row r="10" spans="1:15">
      <c r="B10" s="4" t="s">
        <v>19</v>
      </c>
      <c r="C10" s="16">
        <v>16869905.880999986</v>
      </c>
      <c r="D10" s="16">
        <v>14715858.069000004</v>
      </c>
      <c r="E10" s="16">
        <v>15850859.735000001</v>
      </c>
      <c r="F10" s="16">
        <v>17404647.268000003</v>
      </c>
      <c r="G10" s="16">
        <v>17105596.041999999</v>
      </c>
      <c r="H10" s="16">
        <v>19557145.379999999</v>
      </c>
      <c r="I10" s="16">
        <v>23067294.451999988</v>
      </c>
      <c r="J10" s="16">
        <v>23628520.678999994</v>
      </c>
      <c r="K10" s="16">
        <v>21208292.044999994</v>
      </c>
      <c r="L10" s="16">
        <v>0</v>
      </c>
      <c r="M10" s="16">
        <v>0</v>
      </c>
      <c r="N10" s="16">
        <v>0</v>
      </c>
      <c r="O10" s="18">
        <f t="shared" si="0"/>
        <v>169408119.55099997</v>
      </c>
    </row>
    <row r="11" spans="1:15">
      <c r="B11" s="4" t="s">
        <v>20</v>
      </c>
      <c r="C11" s="16">
        <v>36228485.193999976</v>
      </c>
      <c r="D11" s="16">
        <v>32176916.820000008</v>
      </c>
      <c r="E11" s="16">
        <v>34849783.508000009</v>
      </c>
      <c r="F11" s="16">
        <v>34242952.055</v>
      </c>
      <c r="G11" s="16">
        <v>30922526.544</v>
      </c>
      <c r="H11" s="16">
        <v>36007565.777999997</v>
      </c>
      <c r="I11" s="16">
        <v>42861714.88699998</v>
      </c>
      <c r="J11" s="16">
        <v>43958756.897</v>
      </c>
      <c r="K11" s="16">
        <v>38791060.019999996</v>
      </c>
      <c r="L11" s="16">
        <v>0</v>
      </c>
      <c r="M11" s="16">
        <v>0</v>
      </c>
      <c r="N11" s="16">
        <v>0</v>
      </c>
      <c r="O11" s="18">
        <f t="shared" si="0"/>
        <v>330039761.70299995</v>
      </c>
    </row>
    <row r="12" spans="1:15"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5">
      <c r="B13" s="4" t="s">
        <v>21</v>
      </c>
      <c r="C13" s="16">
        <v>83064.799999999959</v>
      </c>
      <c r="D13" s="16">
        <v>76131.010000000053</v>
      </c>
      <c r="E13" s="16">
        <v>87327.540000000023</v>
      </c>
      <c r="F13" s="16">
        <v>82204.539999999979</v>
      </c>
      <c r="G13" s="16">
        <v>79817.920000000027</v>
      </c>
      <c r="H13" s="16">
        <v>96394.55</v>
      </c>
      <c r="I13" s="16">
        <v>101258.98000000003</v>
      </c>
      <c r="J13" s="16">
        <v>103139.58000000007</v>
      </c>
      <c r="K13" s="16">
        <v>96841.279999999941</v>
      </c>
      <c r="L13" s="16">
        <v>0</v>
      </c>
      <c r="M13" s="16">
        <v>0</v>
      </c>
      <c r="N13" s="16">
        <v>0</v>
      </c>
      <c r="O13" s="18">
        <f t="shared" si="0"/>
        <v>806180.20000000007</v>
      </c>
    </row>
    <row r="14" spans="1:15">
      <c r="B14" s="4" t="s">
        <v>22</v>
      </c>
      <c r="C14" s="16">
        <v>81980.010000000038</v>
      </c>
      <c r="D14" s="16">
        <v>74220.200000000012</v>
      </c>
      <c r="E14" s="16">
        <v>86571.41</v>
      </c>
      <c r="F14" s="16">
        <v>80885.589999999967</v>
      </c>
      <c r="G14" s="16">
        <v>76941.260000000009</v>
      </c>
      <c r="H14" s="16">
        <v>94995.32</v>
      </c>
      <c r="I14" s="16">
        <v>100370.76000000004</v>
      </c>
      <c r="J14" s="16">
        <v>101979.04999999999</v>
      </c>
      <c r="K14" s="16">
        <v>95986.290000000008</v>
      </c>
      <c r="L14" s="16">
        <v>0</v>
      </c>
      <c r="M14" s="16">
        <v>0</v>
      </c>
      <c r="N14" s="16">
        <v>0</v>
      </c>
      <c r="O14" s="18">
        <f t="shared" si="0"/>
        <v>793929.89000000013</v>
      </c>
    </row>
    <row r="15" spans="1:15"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8"/>
    </row>
    <row r="16" spans="1:15">
      <c r="A16" s="15" t="s">
        <v>23</v>
      </c>
      <c r="B16" s="4" t="s">
        <v>16</v>
      </c>
      <c r="C16" s="16">
        <v>61</v>
      </c>
      <c r="D16" s="16">
        <v>62</v>
      </c>
      <c r="E16" s="16">
        <v>62</v>
      </c>
      <c r="F16" s="16">
        <v>62</v>
      </c>
      <c r="G16" s="16">
        <v>61</v>
      </c>
      <c r="H16" s="16">
        <v>62</v>
      </c>
      <c r="I16" s="16"/>
      <c r="J16" s="16"/>
      <c r="K16" s="16"/>
      <c r="L16" s="16">
        <v>0</v>
      </c>
      <c r="M16" s="16">
        <v>0</v>
      </c>
      <c r="N16" s="16">
        <v>0</v>
      </c>
      <c r="O16" s="17">
        <f>AVERAGE(C16:H16)</f>
        <v>61.666666666666664</v>
      </c>
    </row>
    <row r="17" spans="1:15">
      <c r="B17" s="4" t="s">
        <v>17</v>
      </c>
      <c r="C17" s="16">
        <v>3546709.4080000003</v>
      </c>
      <c r="D17" s="16">
        <v>2998489.1490000002</v>
      </c>
      <c r="E17" s="16">
        <v>3737901.781</v>
      </c>
      <c r="F17" s="16">
        <v>3447624.2229999993</v>
      </c>
      <c r="G17" s="16">
        <v>2648469.2630000007</v>
      </c>
      <c r="H17" s="16">
        <v>3494545.9639999988</v>
      </c>
      <c r="I17" s="16">
        <v>3976141.6789999986</v>
      </c>
      <c r="J17" s="16">
        <v>3912927.2209999999</v>
      </c>
      <c r="K17" s="16">
        <v>3464876.8250000002</v>
      </c>
      <c r="L17" s="16">
        <v>0</v>
      </c>
      <c r="M17" s="16">
        <v>0</v>
      </c>
      <c r="N17" s="16">
        <v>0</v>
      </c>
      <c r="O17" s="18">
        <f>SUM(C17:N17)</f>
        <v>31227685.512999997</v>
      </c>
    </row>
    <row r="18" spans="1:15">
      <c r="B18" s="4" t="s">
        <v>18</v>
      </c>
      <c r="C18" s="16">
        <v>3030827.4110000003</v>
      </c>
      <c r="D18" s="16">
        <v>2399289.5929999999</v>
      </c>
      <c r="E18" s="16">
        <v>2913830.2949999995</v>
      </c>
      <c r="F18" s="16">
        <v>2103235.8949999996</v>
      </c>
      <c r="G18" s="16">
        <v>1244297.0920000004</v>
      </c>
      <c r="H18" s="16">
        <v>1685007.0329999998</v>
      </c>
      <c r="I18" s="16">
        <v>1913542.4609999997</v>
      </c>
      <c r="J18" s="16">
        <v>1902390.7669999995</v>
      </c>
      <c r="K18" s="16">
        <v>1686050.5870000001</v>
      </c>
      <c r="L18" s="16">
        <v>0</v>
      </c>
      <c r="M18" s="16">
        <v>0</v>
      </c>
      <c r="N18" s="16">
        <v>0</v>
      </c>
      <c r="O18" s="18">
        <f t="shared" ref="O18:O23" si="1">SUM(C18:N18)</f>
        <v>18878471.134</v>
      </c>
    </row>
    <row r="19" spans="1:15">
      <c r="B19" s="4" t="s">
        <v>19</v>
      </c>
      <c r="C19" s="16">
        <v>5647428.0050000018</v>
      </c>
      <c r="D19" s="16">
        <v>4593474.4549999991</v>
      </c>
      <c r="E19" s="16">
        <v>5536013.4329999993</v>
      </c>
      <c r="F19" s="16">
        <v>6337952.4990000008</v>
      </c>
      <c r="G19" s="16">
        <v>5032079.7600000007</v>
      </c>
      <c r="H19" s="16">
        <v>6162202.5470000003</v>
      </c>
      <c r="I19" s="16">
        <v>7006533.8040000033</v>
      </c>
      <c r="J19" s="16">
        <v>6531507.1709999992</v>
      </c>
      <c r="K19" s="16">
        <v>6221189.3650000002</v>
      </c>
      <c r="L19" s="16">
        <v>0</v>
      </c>
      <c r="M19" s="16">
        <v>0</v>
      </c>
      <c r="N19" s="16">
        <v>0</v>
      </c>
      <c r="O19" s="18">
        <f t="shared" si="1"/>
        <v>53068381.039000005</v>
      </c>
    </row>
    <row r="20" spans="1:15">
      <c r="B20" s="4" t="s">
        <v>20</v>
      </c>
      <c r="C20" s="16">
        <v>12224964.824000001</v>
      </c>
      <c r="D20" s="16">
        <v>9991253.1970000006</v>
      </c>
      <c r="E20" s="16">
        <v>12187745.509</v>
      </c>
      <c r="F20" s="16">
        <v>11888812.616999999</v>
      </c>
      <c r="G20" s="16">
        <v>8924846.1150000021</v>
      </c>
      <c r="H20" s="16">
        <v>11341755.544</v>
      </c>
      <c r="I20" s="16">
        <v>12896217.944000002</v>
      </c>
      <c r="J20" s="16">
        <v>12346825.158999998</v>
      </c>
      <c r="K20" s="16">
        <v>11372116.777000001</v>
      </c>
      <c r="L20" s="16">
        <v>0</v>
      </c>
      <c r="M20" s="16">
        <v>0</v>
      </c>
      <c r="N20" s="16">
        <v>0</v>
      </c>
      <c r="O20" s="18">
        <f t="shared" si="1"/>
        <v>103174537.68599999</v>
      </c>
    </row>
    <row r="21" spans="1:15"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5">
      <c r="B22" s="4" t="s">
        <v>21</v>
      </c>
      <c r="C22" s="16">
        <v>28920.299999999992</v>
      </c>
      <c r="D22" s="16">
        <v>23360.280000000006</v>
      </c>
      <c r="E22" s="16">
        <v>30986.460000000003</v>
      </c>
      <c r="F22" s="16">
        <v>35061.410000000003</v>
      </c>
      <c r="G22" s="16">
        <v>22796.150000000005</v>
      </c>
      <c r="H22" s="16">
        <v>32327.4</v>
      </c>
      <c r="I22" s="16">
        <v>31733.609999999993</v>
      </c>
      <c r="J22" s="16">
        <v>31382.729999999989</v>
      </c>
      <c r="K22" s="16">
        <v>29805.889999999996</v>
      </c>
      <c r="L22" s="16">
        <v>0</v>
      </c>
      <c r="M22" s="16">
        <v>0</v>
      </c>
      <c r="N22" s="16">
        <v>0</v>
      </c>
      <c r="O22" s="18">
        <f t="shared" si="1"/>
        <v>266374.23</v>
      </c>
    </row>
    <row r="23" spans="1:15">
      <c r="B23" s="4" t="s">
        <v>22</v>
      </c>
      <c r="C23" s="16">
        <v>28099.219999999994</v>
      </c>
      <c r="D23" s="16">
        <v>23536.639999999999</v>
      </c>
      <c r="E23" s="16">
        <v>30589.5</v>
      </c>
      <c r="F23" s="16">
        <v>33127.06</v>
      </c>
      <c r="G23" s="16">
        <v>21757.989999999998</v>
      </c>
      <c r="H23" s="16">
        <v>31413.629999999994</v>
      </c>
      <c r="I23" s="16">
        <v>31027.13</v>
      </c>
      <c r="J23" s="16">
        <v>30298.400000000001</v>
      </c>
      <c r="K23" s="16">
        <v>28784.379999999994</v>
      </c>
      <c r="L23" s="16">
        <v>0</v>
      </c>
      <c r="M23" s="16">
        <v>0</v>
      </c>
      <c r="N23" s="16">
        <v>0</v>
      </c>
      <c r="O23" s="18">
        <f t="shared" si="1"/>
        <v>258633.94999999998</v>
      </c>
    </row>
    <row r="24" spans="1:15"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5">
      <c r="A25" s="15" t="s">
        <v>24</v>
      </c>
      <c r="B25" s="4" t="s">
        <v>16</v>
      </c>
      <c r="C25" s="37">
        <v>12</v>
      </c>
      <c r="D25" s="37">
        <v>12</v>
      </c>
      <c r="E25" s="37">
        <v>12</v>
      </c>
      <c r="F25" s="37">
        <v>13</v>
      </c>
      <c r="G25" s="37">
        <v>13</v>
      </c>
      <c r="H25" s="37">
        <v>12</v>
      </c>
      <c r="I25" s="16"/>
      <c r="J25" s="16"/>
      <c r="K25" s="16"/>
      <c r="L25" s="16">
        <v>0</v>
      </c>
      <c r="M25" s="16">
        <v>0</v>
      </c>
      <c r="N25" s="16">
        <v>0</v>
      </c>
      <c r="O25" s="17">
        <f>AVERAGE(C25:H25)</f>
        <v>12.333333333333334</v>
      </c>
    </row>
    <row r="26" spans="1:15">
      <c r="B26" s="4" t="s">
        <v>17</v>
      </c>
      <c r="C26" s="16">
        <v>1507677.9349999998</v>
      </c>
      <c r="D26" s="16">
        <v>1638463.605</v>
      </c>
      <c r="E26" s="16">
        <v>1663949.1</v>
      </c>
      <c r="F26" s="16">
        <v>1653797.8999999997</v>
      </c>
      <c r="G26" s="16">
        <v>1432903.8209999998</v>
      </c>
      <c r="H26" s="16">
        <v>1616955.4340000001</v>
      </c>
      <c r="I26" s="16">
        <v>2083366.9889999998</v>
      </c>
      <c r="J26" s="16">
        <v>2274779.6140000001</v>
      </c>
      <c r="K26" s="16">
        <v>2078301.2659999996</v>
      </c>
      <c r="L26" s="16">
        <v>0</v>
      </c>
      <c r="M26" s="16">
        <v>0</v>
      </c>
      <c r="N26" s="16">
        <v>0</v>
      </c>
      <c r="O26" s="18">
        <f>SUM(C26:N26)</f>
        <v>15950195.663999999</v>
      </c>
    </row>
    <row r="27" spans="1:15">
      <c r="B27" s="4" t="s">
        <v>18</v>
      </c>
      <c r="C27" s="16">
        <v>1325604.175</v>
      </c>
      <c r="D27" s="16">
        <v>1422433.645</v>
      </c>
      <c r="E27" s="16">
        <v>1437683.74</v>
      </c>
      <c r="F27" s="16">
        <v>1117283.8559999999</v>
      </c>
      <c r="G27" s="16">
        <v>649062.81099999999</v>
      </c>
      <c r="H27" s="16">
        <v>747968.34999999986</v>
      </c>
      <c r="I27" s="16">
        <v>958531.97399999993</v>
      </c>
      <c r="J27" s="16">
        <v>1052858.7250000001</v>
      </c>
      <c r="K27" s="16">
        <v>959168.66500000004</v>
      </c>
      <c r="L27" s="16">
        <v>0</v>
      </c>
      <c r="M27" s="16">
        <v>0</v>
      </c>
      <c r="N27" s="16">
        <v>0</v>
      </c>
      <c r="O27" s="18">
        <f t="shared" ref="O27:O32" si="2">SUM(C27:N27)</f>
        <v>9670595.9409999996</v>
      </c>
    </row>
    <row r="28" spans="1:15">
      <c r="B28" s="4" t="s">
        <v>19</v>
      </c>
      <c r="C28" s="16">
        <v>2694054.077</v>
      </c>
      <c r="D28" s="16">
        <v>2978767.2299999995</v>
      </c>
      <c r="E28" s="16">
        <v>2991488.8499999996</v>
      </c>
      <c r="F28" s="16">
        <v>2924833.1799999997</v>
      </c>
      <c r="G28" s="16">
        <v>3095295.91</v>
      </c>
      <c r="H28" s="16">
        <v>3929865.7280000001</v>
      </c>
      <c r="I28" s="16">
        <v>4422035.3629999999</v>
      </c>
      <c r="J28" s="16">
        <v>4689106.0760000004</v>
      </c>
      <c r="K28" s="16">
        <v>4243467.0980000002</v>
      </c>
      <c r="L28" s="16">
        <v>0</v>
      </c>
      <c r="M28" s="16">
        <v>0</v>
      </c>
      <c r="N28" s="16">
        <v>0</v>
      </c>
      <c r="O28" s="18">
        <f t="shared" si="2"/>
        <v>31968913.512000002</v>
      </c>
    </row>
    <row r="29" spans="1:15">
      <c r="B29" s="4" t="s">
        <v>20</v>
      </c>
      <c r="C29" s="16">
        <v>5527336.1869999999</v>
      </c>
      <c r="D29" s="16">
        <v>6039664.4799999995</v>
      </c>
      <c r="E29" s="16">
        <v>6093121.6899999995</v>
      </c>
      <c r="F29" s="16">
        <v>5695914.9359999988</v>
      </c>
      <c r="G29" s="16">
        <v>5177262.5419999994</v>
      </c>
      <c r="H29" s="16">
        <v>6294789.5120000001</v>
      </c>
      <c r="I29" s="16">
        <v>7463934.3259999994</v>
      </c>
      <c r="J29" s="16">
        <v>8016744.415000001</v>
      </c>
      <c r="K29" s="16">
        <v>7280937.0290000001</v>
      </c>
      <c r="L29" s="16">
        <v>0</v>
      </c>
      <c r="M29" s="16">
        <v>0</v>
      </c>
      <c r="N29" s="16">
        <v>0</v>
      </c>
      <c r="O29" s="18">
        <f t="shared" si="2"/>
        <v>57589705.116999991</v>
      </c>
    </row>
    <row r="30" spans="1:15"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5">
      <c r="B31" s="4" t="s">
        <v>21</v>
      </c>
      <c r="C31" s="16">
        <v>11590.039999999999</v>
      </c>
      <c r="D31" s="16">
        <v>12345.000000000002</v>
      </c>
      <c r="E31" s="16">
        <v>12584.119999999999</v>
      </c>
      <c r="F31" s="16">
        <v>12637.54</v>
      </c>
      <c r="G31" s="16">
        <v>10821.32</v>
      </c>
      <c r="H31" s="16">
        <v>12978.080000000002</v>
      </c>
      <c r="I31" s="16">
        <v>14548.3</v>
      </c>
      <c r="J31" s="16">
        <v>15085.56</v>
      </c>
      <c r="K31" s="16">
        <v>14623.739999999998</v>
      </c>
      <c r="L31" s="16">
        <v>0</v>
      </c>
      <c r="M31" s="16">
        <v>0</v>
      </c>
      <c r="N31" s="16">
        <v>0</v>
      </c>
      <c r="O31" s="18">
        <f t="shared" si="2"/>
        <v>117213.70000000001</v>
      </c>
    </row>
    <row r="32" spans="1:15">
      <c r="B32" s="4" t="s">
        <v>22</v>
      </c>
      <c r="C32" s="16">
        <v>11277.24</v>
      </c>
      <c r="D32" s="16">
        <v>12172.760000000002</v>
      </c>
      <c r="E32" s="16">
        <v>12100.52</v>
      </c>
      <c r="F32" s="16">
        <v>12341.920000000002</v>
      </c>
      <c r="G32" s="16">
        <v>10524.76</v>
      </c>
      <c r="H32" s="16">
        <v>12655.980000000001</v>
      </c>
      <c r="I32" s="16">
        <v>14717.1</v>
      </c>
      <c r="J32" s="16">
        <v>15060.2</v>
      </c>
      <c r="K32" s="16">
        <v>14890.979999999998</v>
      </c>
      <c r="L32" s="16">
        <v>0</v>
      </c>
      <c r="M32" s="16">
        <v>0</v>
      </c>
      <c r="N32" s="16">
        <v>0</v>
      </c>
      <c r="O32" s="18">
        <f t="shared" si="2"/>
        <v>115741.46</v>
      </c>
    </row>
    <row r="33" spans="1:16"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6">
      <c r="A34" s="15" t="s">
        <v>25</v>
      </c>
      <c r="B34" s="4" t="s">
        <v>16</v>
      </c>
      <c r="C34" s="16">
        <v>58</v>
      </c>
      <c r="D34" s="16">
        <v>58</v>
      </c>
      <c r="E34" s="16">
        <v>58</v>
      </c>
      <c r="F34" s="16">
        <v>58</v>
      </c>
      <c r="G34" s="16">
        <v>58</v>
      </c>
      <c r="H34" s="16">
        <v>57</v>
      </c>
      <c r="I34" s="16"/>
      <c r="J34" s="16"/>
      <c r="K34" s="16"/>
      <c r="L34" s="16">
        <v>0</v>
      </c>
      <c r="M34" s="16">
        <v>0</v>
      </c>
      <c r="N34" s="16">
        <v>0</v>
      </c>
      <c r="O34" s="17">
        <f>AVERAGE(C34:H34)</f>
        <v>57.833333333333336</v>
      </c>
    </row>
    <row r="35" spans="1:16">
      <c r="B35" s="4" t="s">
        <v>17</v>
      </c>
      <c r="C35" s="16">
        <v>13840029.426000001</v>
      </c>
      <c r="D35" s="16">
        <v>9019688.3279999997</v>
      </c>
      <c r="E35" s="16">
        <v>13640932.876</v>
      </c>
      <c r="F35" s="16">
        <v>13466641.136999998</v>
      </c>
      <c r="G35" s="16">
        <v>8687616.9619999994</v>
      </c>
      <c r="H35" s="16">
        <v>13601403.437000001</v>
      </c>
      <c r="I35" s="16">
        <v>16250638.561999999</v>
      </c>
      <c r="J35" s="16">
        <v>16810735.733999994</v>
      </c>
      <c r="K35" s="16">
        <v>15109152.475000001</v>
      </c>
      <c r="L35" s="16">
        <v>0</v>
      </c>
      <c r="M35" s="16">
        <v>0</v>
      </c>
      <c r="N35" s="16">
        <v>0</v>
      </c>
      <c r="O35" s="18">
        <f>SUM(C35:N35)</f>
        <v>120426838.93700001</v>
      </c>
    </row>
    <row r="36" spans="1:16">
      <c r="B36" s="4" t="s">
        <v>18</v>
      </c>
      <c r="C36" s="16">
        <v>11933789.141999999</v>
      </c>
      <c r="D36" s="16">
        <v>7223217.5340000009</v>
      </c>
      <c r="E36" s="16">
        <v>10926295.837000001</v>
      </c>
      <c r="F36" s="16">
        <v>8008826.9610000011</v>
      </c>
      <c r="G36" s="16">
        <v>3966401.5980000002</v>
      </c>
      <c r="H36" s="16">
        <v>6325839.3879999984</v>
      </c>
      <c r="I36" s="16">
        <v>7572754.2010000013</v>
      </c>
      <c r="J36" s="16">
        <v>7835731.1999999993</v>
      </c>
      <c r="K36" s="16">
        <v>7002787.7190000014</v>
      </c>
      <c r="L36" s="16">
        <v>0</v>
      </c>
      <c r="M36" s="16">
        <v>0</v>
      </c>
      <c r="N36" s="16">
        <v>0</v>
      </c>
      <c r="O36" s="18">
        <f t="shared" ref="O36:O41" si="3">SUM(C36:N36)</f>
        <v>70795643.579999998</v>
      </c>
    </row>
    <row r="37" spans="1:16">
      <c r="B37" s="4" t="s">
        <v>19</v>
      </c>
      <c r="C37" s="16">
        <v>24171969.818999995</v>
      </c>
      <c r="D37" s="16">
        <v>14463939.631999999</v>
      </c>
      <c r="E37" s="16">
        <v>22668140.192999996</v>
      </c>
      <c r="F37" s="16">
        <v>26055938.846000005</v>
      </c>
      <c r="G37" s="16">
        <v>17104976.413999993</v>
      </c>
      <c r="H37" s="16">
        <v>26627809.118999999</v>
      </c>
      <c r="I37" s="16">
        <v>31450595.448000003</v>
      </c>
      <c r="J37" s="16">
        <v>31793912.335999999</v>
      </c>
      <c r="K37" s="16">
        <v>31040350.765999995</v>
      </c>
      <c r="L37" s="16">
        <v>0</v>
      </c>
      <c r="M37" s="16">
        <v>0</v>
      </c>
      <c r="N37" s="16">
        <v>0</v>
      </c>
      <c r="O37" s="18">
        <f t="shared" si="3"/>
        <v>225377632.57299998</v>
      </c>
    </row>
    <row r="38" spans="1:16">
      <c r="B38" s="4" t="s">
        <v>20</v>
      </c>
      <c r="C38" s="16">
        <v>49945788.386999995</v>
      </c>
      <c r="D38" s="16">
        <v>30706845.493999999</v>
      </c>
      <c r="E38" s="16">
        <v>47235368.905999996</v>
      </c>
      <c r="F38" s="16">
        <v>47531406.944000006</v>
      </c>
      <c r="G38" s="16">
        <v>29758994.973999992</v>
      </c>
      <c r="H38" s="16">
        <v>46555051.943999998</v>
      </c>
      <c r="I38" s="16">
        <v>55273988.211000003</v>
      </c>
      <c r="J38" s="16">
        <v>56440379.269999996</v>
      </c>
      <c r="K38" s="16">
        <v>53152290.959999993</v>
      </c>
      <c r="L38" s="16">
        <v>0</v>
      </c>
      <c r="M38" s="16">
        <v>0</v>
      </c>
      <c r="N38" s="16">
        <v>0</v>
      </c>
      <c r="O38" s="18">
        <f t="shared" si="3"/>
        <v>416600115.08999997</v>
      </c>
    </row>
    <row r="39" spans="1:16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6">
      <c r="B40" s="4" t="s">
        <v>21</v>
      </c>
      <c r="C40" s="16">
        <v>100455.08000000002</v>
      </c>
      <c r="D40" s="16">
        <v>63932.880000000012</v>
      </c>
      <c r="E40" s="16">
        <v>99615.180000000008</v>
      </c>
      <c r="F40" s="16">
        <v>97108.829999999987</v>
      </c>
      <c r="G40" s="16">
        <v>68259.3</v>
      </c>
      <c r="H40" s="16">
        <v>108276.91000000003</v>
      </c>
      <c r="I40" s="16">
        <v>109577.65999999997</v>
      </c>
      <c r="J40" s="16">
        <v>113930.03000000003</v>
      </c>
      <c r="K40" s="16">
        <v>110214.85000000002</v>
      </c>
      <c r="L40" s="16">
        <v>0</v>
      </c>
      <c r="M40" s="16">
        <v>0</v>
      </c>
      <c r="N40" s="16">
        <v>0</v>
      </c>
      <c r="O40" s="18">
        <f t="shared" si="3"/>
        <v>871370.71999999986</v>
      </c>
    </row>
    <row r="41" spans="1:16">
      <c r="B41" s="4" t="s">
        <v>22</v>
      </c>
      <c r="C41" s="16">
        <v>100258.41</v>
      </c>
      <c r="D41" s="16">
        <v>63643.829999999994</v>
      </c>
      <c r="E41" s="16">
        <v>98445.81</v>
      </c>
      <c r="F41" s="16">
        <v>95613.629999999976</v>
      </c>
      <c r="G41" s="16">
        <v>67466.38</v>
      </c>
      <c r="H41" s="16">
        <v>108453.48000000003</v>
      </c>
      <c r="I41" s="16">
        <v>109935.63999999998</v>
      </c>
      <c r="J41" s="16">
        <v>114037.27999999998</v>
      </c>
      <c r="K41" s="16">
        <v>109405.77999999997</v>
      </c>
      <c r="L41" s="16">
        <v>0</v>
      </c>
      <c r="M41" s="16">
        <v>0</v>
      </c>
      <c r="N41" s="16">
        <v>0</v>
      </c>
      <c r="O41" s="18">
        <f t="shared" si="3"/>
        <v>867260.24</v>
      </c>
    </row>
    <row r="42" spans="1:16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8"/>
    </row>
    <row r="43" spans="1:16">
      <c r="A43" s="15" t="s">
        <v>26</v>
      </c>
      <c r="B43" s="4" t="s">
        <v>16</v>
      </c>
      <c r="C43" s="16">
        <v>46</v>
      </c>
      <c r="D43" s="16">
        <v>46</v>
      </c>
      <c r="E43" s="16">
        <v>46</v>
      </c>
      <c r="F43" s="16">
        <v>46</v>
      </c>
      <c r="G43" s="16">
        <v>46</v>
      </c>
      <c r="H43" s="16">
        <v>46</v>
      </c>
      <c r="I43" s="16"/>
      <c r="J43" s="16"/>
      <c r="K43" s="16"/>
      <c r="L43" s="16">
        <v>0</v>
      </c>
      <c r="M43" s="16">
        <v>0</v>
      </c>
      <c r="N43" s="16">
        <v>0</v>
      </c>
      <c r="O43" s="17">
        <f>AVERAGE(C43:H43)</f>
        <v>46</v>
      </c>
    </row>
    <row r="44" spans="1:16">
      <c r="B44" s="4" t="s">
        <v>17</v>
      </c>
      <c r="C44" s="16">
        <v>16299026.149</v>
      </c>
      <c r="D44" s="16">
        <v>7788891.335</v>
      </c>
      <c r="E44" s="16">
        <v>16087524.999000002</v>
      </c>
      <c r="F44" s="16">
        <v>14764179.097999999</v>
      </c>
      <c r="G44" s="16">
        <v>6789844.0190000003</v>
      </c>
      <c r="H44" s="16">
        <v>15315207.903999999</v>
      </c>
      <c r="I44" s="16">
        <v>16346622.166999999</v>
      </c>
      <c r="J44" s="16">
        <v>15793942.850999998</v>
      </c>
      <c r="K44" s="16">
        <v>15182806.893000003</v>
      </c>
      <c r="L44" s="16">
        <v>0</v>
      </c>
      <c r="M44" s="16">
        <v>0</v>
      </c>
      <c r="N44" s="16">
        <v>0</v>
      </c>
      <c r="O44" s="18">
        <f>SUM(C44:N44)</f>
        <v>124368045.41500001</v>
      </c>
      <c r="P44" s="18"/>
    </row>
    <row r="45" spans="1:16">
      <c r="B45" s="4" t="s">
        <v>18</v>
      </c>
      <c r="C45" s="16">
        <v>15560710.033000002</v>
      </c>
      <c r="D45" s="16">
        <v>6714939.4160000002</v>
      </c>
      <c r="E45" s="16">
        <v>14266327.796000002</v>
      </c>
      <c r="F45" s="16">
        <v>9039401.4900000021</v>
      </c>
      <c r="G45" s="16">
        <v>3014369.7320000008</v>
      </c>
      <c r="H45" s="16">
        <v>6870963.0120000001</v>
      </c>
      <c r="I45" s="16">
        <v>7318069.7569999993</v>
      </c>
      <c r="J45" s="16">
        <v>7101400.6489999993</v>
      </c>
      <c r="K45" s="16">
        <v>6801258.6950000003</v>
      </c>
      <c r="L45" s="16">
        <v>0</v>
      </c>
      <c r="M45" s="16">
        <v>0</v>
      </c>
      <c r="N45" s="16">
        <v>0</v>
      </c>
      <c r="O45" s="18">
        <f t="shared" ref="O45:O50" si="4">SUM(C45:N45)</f>
        <v>76687440.580000013</v>
      </c>
    </row>
    <row r="46" spans="1:16">
      <c r="B46" s="4" t="s">
        <v>19</v>
      </c>
      <c r="C46" s="16">
        <v>33013245.708999999</v>
      </c>
      <c r="D46" s="16">
        <v>13493169.939999999</v>
      </c>
      <c r="E46" s="16">
        <v>30635446.689999998</v>
      </c>
      <c r="F46" s="16">
        <v>33043169.131000001</v>
      </c>
      <c r="G46" s="16">
        <v>14766717.236</v>
      </c>
      <c r="H46" s="16">
        <v>35007905.719999999</v>
      </c>
      <c r="I46" s="16">
        <v>36744641.354999989</v>
      </c>
      <c r="J46" s="16">
        <v>33366628.650000002</v>
      </c>
      <c r="K46" s="16">
        <v>37406672.517999992</v>
      </c>
      <c r="L46" s="16">
        <v>0</v>
      </c>
      <c r="M46" s="16">
        <v>0</v>
      </c>
      <c r="N46" s="16">
        <v>0</v>
      </c>
      <c r="O46" s="18">
        <f t="shared" si="4"/>
        <v>267477596.949</v>
      </c>
    </row>
    <row r="47" spans="1:16">
      <c r="B47" s="4" t="s">
        <v>20</v>
      </c>
      <c r="C47" s="16">
        <v>64872981.891000003</v>
      </c>
      <c r="D47" s="16">
        <v>27997000.691</v>
      </c>
      <c r="E47" s="16">
        <v>60989299.484999999</v>
      </c>
      <c r="F47" s="16">
        <v>56846749.718999997</v>
      </c>
      <c r="G47" s="16">
        <v>24570930.987000003</v>
      </c>
      <c r="H47" s="16">
        <v>57194076.636</v>
      </c>
      <c r="I47" s="16">
        <v>60409333.278999984</v>
      </c>
      <c r="J47" s="16">
        <v>56261972.149999999</v>
      </c>
      <c r="K47" s="16">
        <v>59390738.105999991</v>
      </c>
      <c r="L47" s="16">
        <v>0</v>
      </c>
      <c r="M47" s="16">
        <v>0</v>
      </c>
      <c r="N47" s="16">
        <v>0</v>
      </c>
      <c r="O47" s="18">
        <f t="shared" si="4"/>
        <v>468533082.94399995</v>
      </c>
    </row>
    <row r="48" spans="1:16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8"/>
    </row>
    <row r="49" spans="1:15">
      <c r="B49" s="4" t="s">
        <v>21</v>
      </c>
      <c r="C49" s="16">
        <v>132627.54999999999</v>
      </c>
      <c r="D49" s="16">
        <v>75643.88</v>
      </c>
      <c r="E49" s="16">
        <v>127659.43000000001</v>
      </c>
      <c r="F49" s="16">
        <v>103501.83000000002</v>
      </c>
      <c r="G49" s="16">
        <v>53578.700000000012</v>
      </c>
      <c r="H49" s="16">
        <v>123338.12999999999</v>
      </c>
      <c r="I49" s="16">
        <v>110181.5</v>
      </c>
      <c r="J49" s="16">
        <v>106763.5</v>
      </c>
      <c r="K49" s="16">
        <v>110404.9</v>
      </c>
      <c r="L49" s="16">
        <v>0</v>
      </c>
      <c r="M49" s="16">
        <v>0</v>
      </c>
      <c r="N49" s="16">
        <v>0</v>
      </c>
      <c r="O49" s="18">
        <f t="shared" si="4"/>
        <v>943699.42</v>
      </c>
    </row>
    <row r="50" spans="1:15">
      <c r="B50" s="4" t="s">
        <v>22</v>
      </c>
      <c r="C50" s="16">
        <v>132435.32999999996</v>
      </c>
      <c r="D50" s="16">
        <v>65844.850000000006</v>
      </c>
      <c r="E50" s="16">
        <v>121364.74999999997</v>
      </c>
      <c r="F50" s="16">
        <v>99024.500000000015</v>
      </c>
      <c r="G50" s="16">
        <v>45908.249999999993</v>
      </c>
      <c r="H50" s="16">
        <v>115718.9</v>
      </c>
      <c r="I50" s="16">
        <v>105318.58</v>
      </c>
      <c r="J50" s="16">
        <v>101763.84999999999</v>
      </c>
      <c r="K50" s="16">
        <v>106598.03</v>
      </c>
      <c r="L50" s="16">
        <v>0</v>
      </c>
      <c r="M50" s="16">
        <v>0</v>
      </c>
      <c r="N50" s="16">
        <v>0</v>
      </c>
      <c r="O50" s="18">
        <f t="shared" si="4"/>
        <v>893977.03999999992</v>
      </c>
    </row>
    <row r="51" spans="1:15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8"/>
    </row>
    <row r="52" spans="1:15">
      <c r="A52" s="15" t="s">
        <v>27</v>
      </c>
      <c r="B52" s="4" t="s">
        <v>16</v>
      </c>
      <c r="C52" s="16">
        <v>25</v>
      </c>
      <c r="D52" s="16">
        <v>25</v>
      </c>
      <c r="E52" s="16">
        <v>25</v>
      </c>
      <c r="F52" s="16">
        <v>25</v>
      </c>
      <c r="G52" s="16">
        <v>25</v>
      </c>
      <c r="H52" s="16">
        <v>25</v>
      </c>
      <c r="I52" s="16"/>
      <c r="J52" s="16"/>
      <c r="K52" s="16"/>
      <c r="L52" s="16">
        <v>0</v>
      </c>
      <c r="M52" s="16">
        <v>0</v>
      </c>
      <c r="N52" s="16">
        <v>0</v>
      </c>
      <c r="O52" s="17">
        <f>AVERAGE(C52:H52)</f>
        <v>25</v>
      </c>
    </row>
    <row r="53" spans="1:15">
      <c r="B53" s="4" t="s">
        <v>17</v>
      </c>
      <c r="C53" s="16">
        <v>9366619.7200000007</v>
      </c>
      <c r="D53" s="16">
        <v>4663551.3289999999</v>
      </c>
      <c r="E53" s="16">
        <v>10308218.247</v>
      </c>
      <c r="F53" s="16">
        <v>10456281.958000001</v>
      </c>
      <c r="G53" s="16">
        <v>5956492.6310000001</v>
      </c>
      <c r="H53" s="16">
        <v>8346224.2780000009</v>
      </c>
      <c r="I53" s="16">
        <v>11298592.388</v>
      </c>
      <c r="J53" s="16">
        <v>14724690.33</v>
      </c>
      <c r="K53" s="16">
        <v>13013590.221000001</v>
      </c>
      <c r="L53" s="16">
        <v>0</v>
      </c>
      <c r="M53" s="16">
        <v>0</v>
      </c>
      <c r="N53" s="16">
        <v>0</v>
      </c>
      <c r="O53" s="18">
        <f>SUM(C53:N53)</f>
        <v>88134261.101999998</v>
      </c>
    </row>
    <row r="54" spans="1:15">
      <c r="B54" s="4" t="s">
        <v>18</v>
      </c>
      <c r="C54" s="16">
        <v>9764719.6970000006</v>
      </c>
      <c r="D54" s="16">
        <v>4227064.4589999998</v>
      </c>
      <c r="E54" s="16">
        <v>9049569.7410000023</v>
      </c>
      <c r="F54" s="16">
        <v>6067772.2710000006</v>
      </c>
      <c r="G54" s="16">
        <v>2567230.3059999999</v>
      </c>
      <c r="H54" s="16">
        <v>3592433.0250000004</v>
      </c>
      <c r="I54" s="16">
        <v>5270434.0909999991</v>
      </c>
      <c r="J54" s="16">
        <v>6079048.2430000007</v>
      </c>
      <c r="K54" s="16">
        <v>5416796.4379999992</v>
      </c>
      <c r="L54" s="16">
        <v>0</v>
      </c>
      <c r="M54" s="16">
        <v>0</v>
      </c>
      <c r="N54" s="16">
        <v>0</v>
      </c>
      <c r="O54" s="18">
        <f t="shared" ref="O54:O59" si="5">SUM(C54:N54)</f>
        <v>52035068.270999998</v>
      </c>
    </row>
    <row r="55" spans="1:15">
      <c r="B55" s="4" t="s">
        <v>19</v>
      </c>
      <c r="C55" s="16">
        <v>21674650.331000004</v>
      </c>
      <c r="D55" s="16">
        <v>10510606.764000002</v>
      </c>
      <c r="E55" s="16">
        <v>20954738.729000002</v>
      </c>
      <c r="F55" s="16">
        <v>25488579.350999996</v>
      </c>
      <c r="G55" s="16">
        <v>15701245.160000002</v>
      </c>
      <c r="H55" s="16">
        <v>22751220.504999999</v>
      </c>
      <c r="I55" s="16">
        <v>30444493.761</v>
      </c>
      <c r="J55" s="16">
        <v>37013974.494000003</v>
      </c>
      <c r="K55" s="16">
        <v>38556100.713999994</v>
      </c>
      <c r="L55" s="16">
        <v>0</v>
      </c>
      <c r="M55" s="16">
        <v>0</v>
      </c>
      <c r="N55" s="16">
        <v>0</v>
      </c>
      <c r="O55" s="18">
        <f t="shared" si="5"/>
        <v>223095609.80900002</v>
      </c>
    </row>
    <row r="56" spans="1:15">
      <c r="B56" s="4" t="s">
        <v>20</v>
      </c>
      <c r="C56" s="16">
        <v>40805989.748000011</v>
      </c>
      <c r="D56" s="16">
        <v>19401222.552000001</v>
      </c>
      <c r="E56" s="16">
        <v>40312526.717000008</v>
      </c>
      <c r="F56" s="16">
        <v>42012633.579999998</v>
      </c>
      <c r="G56" s="16">
        <v>24224968.097000003</v>
      </c>
      <c r="H56" s="16">
        <v>34689877.807999998</v>
      </c>
      <c r="I56" s="16">
        <v>47013520.239999995</v>
      </c>
      <c r="J56" s="16">
        <v>57817713.067000002</v>
      </c>
      <c r="K56" s="16">
        <v>56986487.372999996</v>
      </c>
      <c r="L56" s="16">
        <v>0</v>
      </c>
      <c r="M56" s="16">
        <v>0</v>
      </c>
      <c r="N56" s="16">
        <v>0</v>
      </c>
      <c r="O56" s="18">
        <f t="shared" si="5"/>
        <v>363264939.18200004</v>
      </c>
    </row>
    <row r="57" spans="1:15">
      <c r="C57" s="16"/>
      <c r="D57" s="16"/>
      <c r="E57" s="16"/>
      <c r="F57" s="16"/>
      <c r="G57" s="33"/>
      <c r="H57" s="16"/>
      <c r="I57" s="16"/>
      <c r="J57" s="16"/>
      <c r="K57" s="16"/>
      <c r="L57" s="16"/>
      <c r="M57" s="16"/>
      <c r="N57" s="16"/>
      <c r="O57" s="18"/>
    </row>
    <row r="58" spans="1:15">
      <c r="B58" s="4" t="s">
        <v>21</v>
      </c>
      <c r="C58" s="16">
        <v>160159.01</v>
      </c>
      <c r="D58" s="16">
        <v>102890.56</v>
      </c>
      <c r="E58" s="16">
        <v>176749.55</v>
      </c>
      <c r="F58" s="16">
        <v>149652.91999999998</v>
      </c>
      <c r="G58" s="16">
        <v>88620.64</v>
      </c>
      <c r="H58" s="16">
        <v>157243.93</v>
      </c>
      <c r="I58" s="16">
        <v>151297.88</v>
      </c>
      <c r="J58" s="16">
        <v>165071.96</v>
      </c>
      <c r="K58" s="16">
        <v>146256.78</v>
      </c>
      <c r="L58" s="16">
        <v>0</v>
      </c>
      <c r="M58" s="16">
        <v>0</v>
      </c>
      <c r="N58" s="16">
        <v>0</v>
      </c>
      <c r="O58" s="18">
        <f t="shared" si="5"/>
        <v>1297943.2300000002</v>
      </c>
    </row>
    <row r="59" spans="1:15">
      <c r="B59" s="4" t="s">
        <v>22</v>
      </c>
      <c r="C59" s="16">
        <v>146995.53</v>
      </c>
      <c r="D59" s="16">
        <v>91912.4</v>
      </c>
      <c r="E59" s="16">
        <v>144445.66</v>
      </c>
      <c r="F59" s="16">
        <v>124459.6</v>
      </c>
      <c r="G59" s="16">
        <v>74645.22</v>
      </c>
      <c r="H59" s="16">
        <v>123431.26999999999</v>
      </c>
      <c r="I59" s="16">
        <v>136680.37</v>
      </c>
      <c r="J59" s="16">
        <v>151824.04999999999</v>
      </c>
      <c r="K59" s="16">
        <v>138850.16</v>
      </c>
      <c r="L59" s="16">
        <v>0</v>
      </c>
      <c r="M59" s="16">
        <v>0</v>
      </c>
      <c r="N59" s="16">
        <v>0</v>
      </c>
      <c r="O59" s="18">
        <f t="shared" si="5"/>
        <v>1133244.2599999998</v>
      </c>
    </row>
    <row r="60" spans="1:15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>
      <c r="C61" s="16"/>
      <c r="D61" s="16"/>
      <c r="E61" s="16"/>
      <c r="F61" s="20"/>
      <c r="G61" s="20"/>
      <c r="H61" s="20"/>
      <c r="I61" s="20"/>
      <c r="J61" s="20"/>
      <c r="K61" s="20"/>
      <c r="L61" s="20"/>
      <c r="M61" s="20"/>
      <c r="N61" s="20"/>
      <c r="O61" s="21"/>
    </row>
    <row r="62" spans="1:15">
      <c r="A62" s="22" t="s">
        <v>28</v>
      </c>
      <c r="B62" s="23" t="s">
        <v>16</v>
      </c>
      <c r="C62" s="24">
        <f>+C52+C43+C34+C25+C16+C7</f>
        <v>411</v>
      </c>
      <c r="D62" s="24">
        <f>+D52+D43+D34+D25+D16+D7</f>
        <v>411</v>
      </c>
      <c r="E62" s="24">
        <f>+E52+E43+E34+E25+E16+E7</f>
        <v>410</v>
      </c>
      <c r="F62" s="16">
        <f t="shared" ref="F62:L62" si="6">+F52+F43+F34+F25+F16+F7</f>
        <v>406</v>
      </c>
      <c r="G62" s="16">
        <f>+G52+G43+G34+G25+G16+G7</f>
        <v>404</v>
      </c>
      <c r="H62" s="16">
        <f t="shared" si="6"/>
        <v>403</v>
      </c>
      <c r="I62" s="16">
        <f t="shared" si="6"/>
        <v>0</v>
      </c>
      <c r="J62" s="16">
        <f t="shared" si="6"/>
        <v>0</v>
      </c>
      <c r="K62" s="16">
        <f t="shared" si="6"/>
        <v>0</v>
      </c>
      <c r="L62" s="16">
        <f t="shared" si="6"/>
        <v>0</v>
      </c>
      <c r="M62" s="16">
        <f>+M52+M43+M34+M25+M16+M7</f>
        <v>0</v>
      </c>
      <c r="N62" s="16">
        <f>+N52+N43+N34+N25+N16+N7</f>
        <v>0</v>
      </c>
      <c r="O62" s="25">
        <f>AVERAGE(C62:H62)</f>
        <v>407.5</v>
      </c>
    </row>
    <row r="63" spans="1:15">
      <c r="A63" s="26"/>
      <c r="B63" s="12"/>
      <c r="C63" s="27"/>
      <c r="D63" s="27"/>
      <c r="E63" s="27"/>
      <c r="F63" s="16"/>
      <c r="G63" s="16"/>
      <c r="H63" s="16"/>
      <c r="I63" s="16"/>
      <c r="J63" s="16"/>
      <c r="K63" s="16"/>
      <c r="L63" s="16"/>
      <c r="M63" s="16"/>
      <c r="N63" s="16"/>
      <c r="O63" s="28"/>
    </row>
    <row r="64" spans="1:15">
      <c r="A64" s="26"/>
      <c r="B64" s="12" t="s">
        <v>17</v>
      </c>
      <c r="C64" s="27">
        <f t="shared" ref="C64:M67" si="7">+C53+C44+C35+C26+C17+C8</f>
        <v>54904239.454000004</v>
      </c>
      <c r="D64" s="27">
        <f t="shared" si="7"/>
        <v>35717017.869000003</v>
      </c>
      <c r="E64" s="27">
        <f t="shared" si="7"/>
        <v>55924467.610000007</v>
      </c>
      <c r="F64" s="16">
        <f>+F53+F44+F35+F26+F17+F8</f>
        <v>54070669.165999994</v>
      </c>
      <c r="G64" s="16">
        <f>+G53+G44+G35+G26+G17+G8</f>
        <v>34872245.195999995</v>
      </c>
      <c r="H64" s="16">
        <f t="shared" si="7"/>
        <v>53412484.475000001</v>
      </c>
      <c r="I64" s="16">
        <f t="shared" si="7"/>
        <v>63241923.415999994</v>
      </c>
      <c r="J64" s="16">
        <f t="shared" si="7"/>
        <v>67143086.368999988</v>
      </c>
      <c r="K64" s="16">
        <f t="shared" si="7"/>
        <v>60583216.520000011</v>
      </c>
      <c r="L64" s="16">
        <f t="shared" si="7"/>
        <v>0</v>
      </c>
      <c r="M64" s="16">
        <f>+M53+M44+M35+M26+M17+M8</f>
        <v>0</v>
      </c>
      <c r="N64" s="16">
        <f t="shared" ref="N64:N67" si="8">+N53+N44+N35+N26+N17+N8</f>
        <v>0</v>
      </c>
      <c r="O64" s="28">
        <f>SUM(C64:N64)</f>
        <v>479869350.07500005</v>
      </c>
    </row>
    <row r="65" spans="1:15">
      <c r="A65" s="26"/>
      <c r="B65" s="12" t="s">
        <v>18</v>
      </c>
      <c r="C65" s="27">
        <f t="shared" si="7"/>
        <v>50630052.954999998</v>
      </c>
      <c r="D65" s="27">
        <f t="shared" si="7"/>
        <v>29840069.274999999</v>
      </c>
      <c r="E65" s="27">
        <f t="shared" si="7"/>
        <v>47106690.57500001</v>
      </c>
      <c r="F65" s="16">
        <f t="shared" si="7"/>
        <v>32892680.41</v>
      </c>
      <c r="G65" s="16">
        <f>+G54+G45+G36+G27+G18+G9</f>
        <v>15901373.540999999</v>
      </c>
      <c r="H65" s="16">
        <f t="shared" si="7"/>
        <v>24634483.748000003</v>
      </c>
      <c r="I65" s="16">
        <f t="shared" si="7"/>
        <v>29541191.287999991</v>
      </c>
      <c r="J65" s="16">
        <f t="shared" si="7"/>
        <v>30675655.183000002</v>
      </c>
      <c r="K65" s="16">
        <f t="shared" si="7"/>
        <v>27714341.239000004</v>
      </c>
      <c r="L65" s="16">
        <f t="shared" si="7"/>
        <v>0</v>
      </c>
      <c r="M65" s="16">
        <f t="shared" si="7"/>
        <v>0</v>
      </c>
      <c r="N65" s="16">
        <f t="shared" si="8"/>
        <v>0</v>
      </c>
      <c r="O65" s="28">
        <f t="shared" ref="O65:O70" si="9">SUM(C65:N65)</f>
        <v>288936538.21399999</v>
      </c>
    </row>
    <row r="66" spans="1:15">
      <c r="A66" s="26"/>
      <c r="B66" s="12" t="s">
        <v>19</v>
      </c>
      <c r="C66" s="27">
        <f t="shared" si="7"/>
        <v>104071253.82199998</v>
      </c>
      <c r="D66" s="27">
        <f t="shared" si="7"/>
        <v>60755816.090000004</v>
      </c>
      <c r="E66" s="27">
        <f t="shared" si="7"/>
        <v>98636687.62999998</v>
      </c>
      <c r="F66" s="16">
        <f t="shared" si="7"/>
        <v>111255120.27499999</v>
      </c>
      <c r="G66" s="16">
        <f>+G55+G46+G37+G28+G19+G10</f>
        <v>72805910.522</v>
      </c>
      <c r="H66" s="16">
        <f t="shared" si="7"/>
        <v>114036148.999</v>
      </c>
      <c r="I66" s="16">
        <f t="shared" si="7"/>
        <v>133135594.183</v>
      </c>
      <c r="J66" s="16">
        <f t="shared" si="7"/>
        <v>137023649.40600002</v>
      </c>
      <c r="K66" s="16">
        <f t="shared" si="7"/>
        <v>138676072.50599998</v>
      </c>
      <c r="L66" s="16">
        <f t="shared" si="7"/>
        <v>0</v>
      </c>
      <c r="M66" s="16">
        <f t="shared" si="7"/>
        <v>0</v>
      </c>
      <c r="N66" s="16">
        <f t="shared" si="8"/>
        <v>0</v>
      </c>
      <c r="O66" s="28">
        <f t="shared" si="9"/>
        <v>970396253.43299985</v>
      </c>
    </row>
    <row r="67" spans="1:15">
      <c r="A67" s="26"/>
      <c r="B67" s="12" t="s">
        <v>20</v>
      </c>
      <c r="C67" s="27">
        <f t="shared" si="7"/>
        <v>209605546.23100001</v>
      </c>
      <c r="D67" s="27">
        <f t="shared" si="7"/>
        <v>126312903.23400001</v>
      </c>
      <c r="E67" s="27">
        <f t="shared" si="7"/>
        <v>201667845.81500003</v>
      </c>
      <c r="F67" s="16">
        <f t="shared" si="7"/>
        <v>198218469.85100001</v>
      </c>
      <c r="G67" s="16">
        <f>+G56+G47+G38+G29+G20+G11</f>
        <v>123579529.259</v>
      </c>
      <c r="H67" s="16">
        <f t="shared" si="7"/>
        <v>192083117.222</v>
      </c>
      <c r="I67" s="16">
        <f t="shared" si="7"/>
        <v>225918708.88699996</v>
      </c>
      <c r="J67" s="16">
        <f t="shared" si="7"/>
        <v>234842390.958</v>
      </c>
      <c r="K67" s="16">
        <f t="shared" si="7"/>
        <v>226973630.26499999</v>
      </c>
      <c r="L67" s="16">
        <f t="shared" si="7"/>
        <v>0</v>
      </c>
      <c r="M67" s="16">
        <f t="shared" si="7"/>
        <v>0</v>
      </c>
      <c r="N67" s="16">
        <f t="shared" si="8"/>
        <v>0</v>
      </c>
      <c r="O67" s="28">
        <f t="shared" si="9"/>
        <v>1739202141.7220001</v>
      </c>
    </row>
    <row r="68" spans="1:15">
      <c r="A68" s="26"/>
      <c r="B68" s="12"/>
      <c r="C68" s="27"/>
      <c r="D68" s="27"/>
      <c r="E68" s="27"/>
      <c r="F68" s="16"/>
      <c r="G68" s="16"/>
      <c r="H68" s="16"/>
      <c r="I68" s="16"/>
      <c r="J68" s="16"/>
      <c r="K68" s="16"/>
      <c r="L68" s="16"/>
      <c r="M68" s="16"/>
      <c r="N68" s="16"/>
      <c r="O68" s="28"/>
    </row>
    <row r="69" spans="1:15">
      <c r="A69" s="26"/>
      <c r="B69" s="12" t="s">
        <v>21</v>
      </c>
      <c r="C69" s="27">
        <f t="shared" ref="C69:N70" si="10">+C58+C49+C40+C31+C22+C13</f>
        <v>516816.77999999991</v>
      </c>
      <c r="D69" s="27">
        <f t="shared" si="10"/>
        <v>354303.6100000001</v>
      </c>
      <c r="E69" s="27">
        <f t="shared" si="10"/>
        <v>534922.28</v>
      </c>
      <c r="F69" s="16">
        <f>+F59+F49+F40+F31+F22+F13</f>
        <v>454973.74999999994</v>
      </c>
      <c r="G69" s="16">
        <f>+G58+G49+G40+G31+G22+G13</f>
        <v>323894.03000000003</v>
      </c>
      <c r="H69" s="16">
        <f t="shared" si="10"/>
        <v>530559.00000000012</v>
      </c>
      <c r="I69" s="16">
        <f t="shared" si="10"/>
        <v>518597.93</v>
      </c>
      <c r="J69" s="16">
        <f t="shared" si="10"/>
        <v>535373.3600000001</v>
      </c>
      <c r="K69" s="16">
        <f t="shared" si="10"/>
        <v>508147.43999999994</v>
      </c>
      <c r="L69" s="16">
        <f t="shared" si="10"/>
        <v>0</v>
      </c>
      <c r="M69" s="16">
        <f t="shared" si="10"/>
        <v>0</v>
      </c>
      <c r="N69" s="16">
        <f t="shared" si="10"/>
        <v>0</v>
      </c>
      <c r="O69" s="28">
        <f t="shared" si="9"/>
        <v>4277588.18</v>
      </c>
    </row>
    <row r="70" spans="1:15">
      <c r="A70" s="29"/>
      <c r="B70" s="30" t="s">
        <v>22</v>
      </c>
      <c r="C70" s="20">
        <f t="shared" si="10"/>
        <v>501045.74</v>
      </c>
      <c r="D70" s="20">
        <f t="shared" si="10"/>
        <v>331330.68</v>
      </c>
      <c r="E70" s="20">
        <f t="shared" si="10"/>
        <v>493517.65</v>
      </c>
      <c r="F70" s="20">
        <f t="shared" si="10"/>
        <v>445452.29999999993</v>
      </c>
      <c r="G70" s="20">
        <f>+G59+G50+G41+G32+G23+G14</f>
        <v>297243.86</v>
      </c>
      <c r="H70" s="20">
        <f t="shared" si="10"/>
        <v>486668.58</v>
      </c>
      <c r="I70" s="20">
        <f t="shared" si="10"/>
        <v>498049.57999999996</v>
      </c>
      <c r="J70" s="20">
        <f t="shared" si="10"/>
        <v>514962.82999999996</v>
      </c>
      <c r="K70" s="20">
        <f t="shared" si="10"/>
        <v>494515.62</v>
      </c>
      <c r="L70" s="20">
        <f t="shared" si="10"/>
        <v>0</v>
      </c>
      <c r="M70" s="20">
        <f t="shared" si="10"/>
        <v>0</v>
      </c>
      <c r="N70" s="20">
        <f t="shared" si="10"/>
        <v>0</v>
      </c>
      <c r="O70" s="31">
        <f t="shared" si="9"/>
        <v>4062786.84</v>
      </c>
    </row>
    <row r="73" spans="1:15">
      <c r="A73" s="7" t="s">
        <v>29</v>
      </c>
    </row>
    <row r="77" spans="1:15">
      <c r="A77" s="7" t="s">
        <v>34</v>
      </c>
    </row>
  </sheetData>
  <printOptions horizontalCentered="1" gridLines="1"/>
  <pageMargins left="0.25" right="0.25" top="0.5" bottom="0.5" header="0.3" footer="0.3"/>
  <pageSetup scale="51" orientation="landscape" horizontalDpi="4294967294" r:id="rId1"/>
  <headerFooter alignWithMargins="0">
    <oddFooter>&amp;L&amp;F   &amp;A&amp;R&amp;D   &amp;T&amp;C&amp;"Arial"&amp;10&amp;K000000&amp;P_x000D_&amp;1#&amp;"Calibri"&amp;12&amp;K008000Internal Use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zoomScaleNormal="100" workbookViewId="0">
      <selection activeCell="A4" sqref="A4"/>
    </sheetView>
  </sheetViews>
  <sheetFormatPr defaultRowHeight="12.75"/>
  <cols>
    <col min="1" max="1" width="12.7109375" customWidth="1"/>
    <col min="2" max="2" width="15.7109375" customWidth="1"/>
    <col min="3" max="6" width="12.7109375" customWidth="1"/>
    <col min="7" max="7" width="12.7109375" style="4" customWidth="1"/>
    <col min="8" max="14" width="12.7109375" customWidth="1"/>
    <col min="15" max="15" width="15.7109375" customWidth="1"/>
  </cols>
  <sheetData>
    <row r="1" spans="1:1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>
      <c r="A2" s="1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>
      <c r="A3" s="1" t="s">
        <v>31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>
      <c r="A4" s="5"/>
      <c r="B4" s="2"/>
      <c r="C4" s="3"/>
      <c r="D4" s="3"/>
      <c r="E4" s="3"/>
      <c r="F4" s="35"/>
      <c r="G4" s="32"/>
      <c r="H4" s="3"/>
      <c r="I4" s="3"/>
      <c r="J4" s="3"/>
      <c r="K4" s="3"/>
      <c r="L4" s="3"/>
      <c r="M4" s="3"/>
      <c r="N4" s="3"/>
      <c r="O4" s="36"/>
    </row>
    <row r="5" spans="1:15">
      <c r="A5" s="7"/>
      <c r="B5" s="4"/>
      <c r="C5" s="8"/>
      <c r="D5" s="8"/>
      <c r="E5" s="8"/>
      <c r="F5" s="8"/>
      <c r="G5" s="8"/>
      <c r="H5" s="8"/>
      <c r="I5" s="8"/>
      <c r="J5" s="9"/>
      <c r="K5" s="8"/>
      <c r="L5" s="8"/>
      <c r="M5" s="8"/>
      <c r="N5" s="8"/>
      <c r="O5" s="10"/>
    </row>
    <row r="6" spans="1:15">
      <c r="A6" s="11"/>
      <c r="B6" s="12"/>
      <c r="C6" s="13" t="s">
        <v>2</v>
      </c>
      <c r="D6" s="13" t="s">
        <v>3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3" t="s">
        <v>12</v>
      </c>
      <c r="N6" s="13" t="s">
        <v>13</v>
      </c>
      <c r="O6" s="14" t="s">
        <v>14</v>
      </c>
    </row>
    <row r="7" spans="1:15">
      <c r="A7" s="15" t="s">
        <v>15</v>
      </c>
      <c r="B7" s="4" t="s">
        <v>16</v>
      </c>
      <c r="C7" s="16">
        <v>16</v>
      </c>
      <c r="D7" s="16">
        <v>11</v>
      </c>
      <c r="E7" s="16">
        <v>16</v>
      </c>
      <c r="F7" s="16">
        <v>16</v>
      </c>
      <c r="G7" s="16">
        <v>14</v>
      </c>
      <c r="H7" s="16">
        <v>16</v>
      </c>
      <c r="I7" s="16"/>
      <c r="J7" s="16"/>
      <c r="K7" s="16"/>
      <c r="L7" s="16">
        <v>0</v>
      </c>
      <c r="M7" s="16">
        <v>0</v>
      </c>
      <c r="N7" s="16">
        <v>0</v>
      </c>
      <c r="O7" s="17">
        <f>AVERAGE(C7:H7)</f>
        <v>14.833333333333334</v>
      </c>
    </row>
    <row r="8" spans="1:15">
      <c r="A8" s="7"/>
      <c r="B8" s="4" t="s">
        <v>17</v>
      </c>
      <c r="C8" s="16">
        <v>679586.15999999992</v>
      </c>
      <c r="D8" s="16">
        <v>394016.50000000006</v>
      </c>
      <c r="E8" s="16">
        <v>548996.28</v>
      </c>
      <c r="F8" s="16">
        <v>455935.62</v>
      </c>
      <c r="G8" s="16">
        <v>424610.63000000006</v>
      </c>
      <c r="H8" s="16">
        <v>525514.23999999987</v>
      </c>
      <c r="I8" s="16">
        <v>763064.80999999994</v>
      </c>
      <c r="J8" s="16">
        <v>802456.45</v>
      </c>
      <c r="K8" s="16">
        <v>666340.01000000013</v>
      </c>
      <c r="L8" s="16">
        <v>0</v>
      </c>
      <c r="M8" s="16">
        <v>0</v>
      </c>
      <c r="N8" s="16">
        <v>0</v>
      </c>
      <c r="O8" s="18">
        <f>SUM(C8:N8)</f>
        <v>5260520.6999999993</v>
      </c>
    </row>
    <row r="9" spans="1:15">
      <c r="A9" s="7"/>
      <c r="B9" s="4" t="s">
        <v>18</v>
      </c>
      <c r="C9" s="16">
        <v>531040.12</v>
      </c>
      <c r="D9" s="16">
        <v>289586.46000000002</v>
      </c>
      <c r="E9" s="16">
        <v>454211.57999999996</v>
      </c>
      <c r="F9" s="16">
        <v>270193.12</v>
      </c>
      <c r="G9" s="16">
        <v>171027.53</v>
      </c>
      <c r="H9" s="16">
        <v>256093.76</v>
      </c>
      <c r="I9" s="16">
        <v>357791.24000000005</v>
      </c>
      <c r="J9" s="16">
        <v>381094.45</v>
      </c>
      <c r="K9" s="16">
        <v>310741.81</v>
      </c>
      <c r="L9" s="16">
        <v>0</v>
      </c>
      <c r="M9" s="16">
        <v>0</v>
      </c>
      <c r="N9" s="16">
        <v>0</v>
      </c>
      <c r="O9" s="18">
        <f t="shared" ref="O9:O11" si="0">SUM(C9:N9)</f>
        <v>3021780.0700000008</v>
      </c>
    </row>
    <row r="10" spans="1:15">
      <c r="A10" s="7"/>
      <c r="B10" s="4" t="s">
        <v>19</v>
      </c>
      <c r="C10" s="16">
        <v>1033045.64</v>
      </c>
      <c r="D10" s="16">
        <v>506814.14</v>
      </c>
      <c r="E10" s="16">
        <v>750321.94000000006</v>
      </c>
      <c r="F10" s="16">
        <v>635221.16</v>
      </c>
      <c r="G10" s="16">
        <v>687900.83999999985</v>
      </c>
      <c r="H10" s="16">
        <v>915650.38000000012</v>
      </c>
      <c r="I10" s="16">
        <v>1295850.01</v>
      </c>
      <c r="J10" s="16">
        <v>1504879.09</v>
      </c>
      <c r="K10" s="16">
        <v>1372240.97</v>
      </c>
      <c r="L10" s="16">
        <v>0</v>
      </c>
      <c r="M10" s="16">
        <v>0</v>
      </c>
      <c r="N10" s="16">
        <v>0</v>
      </c>
      <c r="O10" s="18">
        <f t="shared" si="0"/>
        <v>8701924.1699999999</v>
      </c>
    </row>
    <row r="11" spans="1:15">
      <c r="A11" s="7"/>
      <c r="B11" s="4" t="s">
        <v>20</v>
      </c>
      <c r="C11" s="16">
        <v>2243671.92</v>
      </c>
      <c r="D11" s="16">
        <v>1190417.1000000001</v>
      </c>
      <c r="E11" s="16">
        <v>1753529.8</v>
      </c>
      <c r="F11" s="16">
        <v>1361349.9</v>
      </c>
      <c r="G11" s="16">
        <v>1283539</v>
      </c>
      <c r="H11" s="16">
        <v>1697258.38</v>
      </c>
      <c r="I11" s="16">
        <v>2416706.06</v>
      </c>
      <c r="J11" s="16">
        <v>2688429.99</v>
      </c>
      <c r="K11" s="16">
        <v>2349322.79</v>
      </c>
      <c r="L11" s="16">
        <v>0</v>
      </c>
      <c r="M11" s="16">
        <v>0</v>
      </c>
      <c r="N11" s="16">
        <v>0</v>
      </c>
      <c r="O11" s="18">
        <f t="shared" si="0"/>
        <v>16984224.940000001</v>
      </c>
    </row>
    <row r="12" spans="1:15">
      <c r="A12" s="7"/>
      <c r="B12" s="4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5">
      <c r="A13" s="7"/>
      <c r="B13" s="4" t="s">
        <v>21</v>
      </c>
      <c r="C13" s="16">
        <v>8357.5</v>
      </c>
      <c r="D13" s="16">
        <v>4912.38</v>
      </c>
      <c r="E13" s="16">
        <v>6789.93</v>
      </c>
      <c r="F13" s="16">
        <v>4869.74</v>
      </c>
      <c r="G13" s="16">
        <v>4539.7599999999993</v>
      </c>
      <c r="H13" s="16">
        <v>6099.5899999999992</v>
      </c>
      <c r="I13" s="16">
        <v>6309.61</v>
      </c>
      <c r="J13" s="16">
        <v>6620.4600000000009</v>
      </c>
      <c r="K13" s="16">
        <v>6350.59</v>
      </c>
      <c r="L13" s="16">
        <v>0</v>
      </c>
      <c r="M13" s="16">
        <v>0</v>
      </c>
      <c r="N13" s="16">
        <v>0</v>
      </c>
      <c r="O13" s="18">
        <f>SUM(C13:N13)</f>
        <v>54849.56</v>
      </c>
    </row>
    <row r="14" spans="1:15">
      <c r="A14" s="7"/>
      <c r="B14" s="4" t="s">
        <v>22</v>
      </c>
      <c r="C14" s="16">
        <v>7432.67</v>
      </c>
      <c r="D14" s="16">
        <v>3943.1300000000006</v>
      </c>
      <c r="E14" s="16">
        <v>5412.87</v>
      </c>
      <c r="F14" s="16">
        <v>3796.1699999999996</v>
      </c>
      <c r="G14" s="16">
        <v>3126.8100000000004</v>
      </c>
      <c r="H14" s="16">
        <v>5478.3399999999992</v>
      </c>
      <c r="I14" s="16">
        <v>5834.0500000000011</v>
      </c>
      <c r="J14" s="16">
        <v>6204.3499999999985</v>
      </c>
      <c r="K14" s="16">
        <v>5754.07</v>
      </c>
      <c r="L14" s="16">
        <v>0</v>
      </c>
      <c r="M14" s="16">
        <v>0</v>
      </c>
      <c r="N14" s="16">
        <v>0</v>
      </c>
      <c r="O14" s="18">
        <f>SUM(C14:N14)</f>
        <v>46982.46</v>
      </c>
    </row>
    <row r="15" spans="1:15">
      <c r="A15" s="7"/>
      <c r="B15" s="4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8"/>
    </row>
    <row r="16" spans="1:15">
      <c r="A16" s="15" t="s">
        <v>23</v>
      </c>
      <c r="B16" s="4" t="s">
        <v>16</v>
      </c>
      <c r="C16" s="16">
        <v>18</v>
      </c>
      <c r="D16" s="16">
        <v>16</v>
      </c>
      <c r="E16" s="16">
        <v>18</v>
      </c>
      <c r="F16" s="16">
        <v>18</v>
      </c>
      <c r="G16" s="16">
        <v>16</v>
      </c>
      <c r="H16" s="16">
        <v>19</v>
      </c>
      <c r="I16" s="16"/>
      <c r="J16" s="16"/>
      <c r="K16" s="16"/>
      <c r="L16" s="16">
        <v>0</v>
      </c>
      <c r="M16" s="16">
        <v>0</v>
      </c>
      <c r="N16" s="16">
        <v>0</v>
      </c>
      <c r="O16" s="17">
        <f>AVERAGE(C16:H16)</f>
        <v>17.5</v>
      </c>
    </row>
    <row r="17" spans="1:15">
      <c r="A17" s="7"/>
      <c r="B17" s="4" t="s">
        <v>17</v>
      </c>
      <c r="C17" s="16">
        <v>636255.93999999994</v>
      </c>
      <c r="D17" s="16">
        <v>631916.56000000006</v>
      </c>
      <c r="E17" s="16">
        <v>658958.93699999992</v>
      </c>
      <c r="F17" s="16">
        <v>840452.26899999997</v>
      </c>
      <c r="G17" s="16">
        <v>505355.6</v>
      </c>
      <c r="H17" s="16">
        <v>679769.13</v>
      </c>
      <c r="I17" s="16">
        <v>771200.41700000002</v>
      </c>
      <c r="J17" s="16">
        <v>731102.41599999997</v>
      </c>
      <c r="K17" s="16">
        <v>682149.21299999999</v>
      </c>
      <c r="L17" s="16">
        <v>0</v>
      </c>
      <c r="M17" s="16">
        <v>0</v>
      </c>
      <c r="N17" s="16">
        <v>0</v>
      </c>
      <c r="O17" s="18">
        <f>SUM(C17:N17)</f>
        <v>6137160.4820000008</v>
      </c>
    </row>
    <row r="18" spans="1:15">
      <c r="A18" s="7"/>
      <c r="B18" s="4" t="s">
        <v>18</v>
      </c>
      <c r="C18" s="16">
        <v>505918.89599999995</v>
      </c>
      <c r="D18" s="16">
        <v>482332.72400000005</v>
      </c>
      <c r="E18" s="16">
        <v>500682.32499999995</v>
      </c>
      <c r="F18" s="16">
        <v>487370.62699999998</v>
      </c>
      <c r="G18" s="16">
        <v>246517.503</v>
      </c>
      <c r="H18" s="16">
        <v>337985.78600000002</v>
      </c>
      <c r="I18" s="16">
        <v>383821.99800000002</v>
      </c>
      <c r="J18" s="16">
        <v>368028.674</v>
      </c>
      <c r="K18" s="16">
        <v>337413.49199999997</v>
      </c>
      <c r="L18" s="16">
        <v>0</v>
      </c>
      <c r="M18" s="16">
        <v>0</v>
      </c>
      <c r="N18" s="16">
        <v>0</v>
      </c>
      <c r="O18" s="18">
        <f t="shared" ref="O18:O23" si="1">SUM(C18:N18)</f>
        <v>3650072.0249999999</v>
      </c>
    </row>
    <row r="19" spans="1:15">
      <c r="A19" s="7"/>
      <c r="B19" s="4" t="s">
        <v>19</v>
      </c>
      <c r="C19" s="16">
        <v>913874.027</v>
      </c>
      <c r="D19" s="16">
        <v>894569.70400000003</v>
      </c>
      <c r="E19" s="16">
        <v>945156.01599999995</v>
      </c>
      <c r="F19" s="16">
        <v>1746566.87</v>
      </c>
      <c r="G19" s="16">
        <v>785883.63</v>
      </c>
      <c r="H19" s="16">
        <v>948180.44500000007</v>
      </c>
      <c r="I19" s="16">
        <v>1174406.8990000002</v>
      </c>
      <c r="J19" s="16">
        <v>1088150.074</v>
      </c>
      <c r="K19" s="16">
        <v>1101414.801</v>
      </c>
      <c r="L19" s="16">
        <v>0</v>
      </c>
      <c r="M19" s="16">
        <v>0</v>
      </c>
      <c r="N19" s="16">
        <v>0</v>
      </c>
      <c r="O19" s="18">
        <f t="shared" si="1"/>
        <v>9598202.4660000019</v>
      </c>
    </row>
    <row r="20" spans="1:15">
      <c r="A20" s="7"/>
      <c r="B20" s="4" t="s">
        <v>20</v>
      </c>
      <c r="C20" s="16">
        <v>2056048.8629999999</v>
      </c>
      <c r="D20" s="16">
        <v>2008818.9879999999</v>
      </c>
      <c r="E20" s="16">
        <v>2104797.2779999999</v>
      </c>
      <c r="F20" s="16">
        <v>3074389.7659999998</v>
      </c>
      <c r="G20" s="16">
        <v>1537756.733</v>
      </c>
      <c r="H20" s="16">
        <v>1965935.361</v>
      </c>
      <c r="I20" s="16">
        <v>2329429.3140000002</v>
      </c>
      <c r="J20" s="16">
        <v>2187281.1639999999</v>
      </c>
      <c r="K20" s="16">
        <v>2120977.5060000001</v>
      </c>
      <c r="L20" s="16">
        <v>0</v>
      </c>
      <c r="M20" s="16">
        <v>0</v>
      </c>
      <c r="N20" s="16">
        <v>0</v>
      </c>
      <c r="O20" s="18">
        <f t="shared" si="1"/>
        <v>19385434.973000001</v>
      </c>
    </row>
    <row r="21" spans="1:15">
      <c r="A21" s="7"/>
      <c r="B21" s="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5">
      <c r="A22" s="7"/>
      <c r="B22" s="4" t="s">
        <v>21</v>
      </c>
      <c r="C22" s="16">
        <v>6255.1500000000005</v>
      </c>
      <c r="D22" s="16">
        <v>5927.75</v>
      </c>
      <c r="E22" s="16">
        <v>6490.58</v>
      </c>
      <c r="F22" s="16">
        <v>15039.78</v>
      </c>
      <c r="G22" s="16">
        <v>6435.63</v>
      </c>
      <c r="H22" s="16">
        <v>8292.09</v>
      </c>
      <c r="I22" s="16">
        <v>8731.2300000000014</v>
      </c>
      <c r="J22" s="16">
        <v>7473.65</v>
      </c>
      <c r="K22" s="16">
        <v>7741.6499999999987</v>
      </c>
      <c r="L22" s="16">
        <v>0</v>
      </c>
      <c r="M22" s="16">
        <v>0</v>
      </c>
      <c r="N22" s="16">
        <v>0</v>
      </c>
      <c r="O22" s="18">
        <f t="shared" si="1"/>
        <v>72387.509999999995</v>
      </c>
    </row>
    <row r="23" spans="1:15">
      <c r="A23" s="7"/>
      <c r="B23" s="4" t="s">
        <v>22</v>
      </c>
      <c r="C23" s="16">
        <v>6055.05</v>
      </c>
      <c r="D23" s="16">
        <v>6315.34</v>
      </c>
      <c r="E23" s="16">
        <v>6820.4</v>
      </c>
      <c r="F23" s="16">
        <v>13869.76</v>
      </c>
      <c r="G23" s="16">
        <v>5901.1</v>
      </c>
      <c r="H23" s="16">
        <v>7876.5199999999995</v>
      </c>
      <c r="I23" s="16">
        <v>8336.4600000000009</v>
      </c>
      <c r="J23" s="16">
        <v>6762.38</v>
      </c>
      <c r="K23" s="16">
        <v>6898.38</v>
      </c>
      <c r="L23" s="16">
        <v>0</v>
      </c>
      <c r="M23" s="16">
        <v>0</v>
      </c>
      <c r="N23" s="16">
        <v>0</v>
      </c>
      <c r="O23" s="18">
        <f t="shared" si="1"/>
        <v>68835.39</v>
      </c>
    </row>
    <row r="24" spans="1:15">
      <c r="A24" s="7"/>
      <c r="B24" s="4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5">
      <c r="A25" s="15" t="s">
        <v>24</v>
      </c>
      <c r="B25" s="4" t="s">
        <v>16</v>
      </c>
      <c r="C25" s="16">
        <v>1</v>
      </c>
      <c r="D25" s="16">
        <v>1</v>
      </c>
      <c r="E25" s="16">
        <v>1</v>
      </c>
      <c r="F25" s="16">
        <v>1</v>
      </c>
      <c r="G25" s="16">
        <v>1</v>
      </c>
      <c r="H25" s="16">
        <v>1</v>
      </c>
      <c r="I25" s="16"/>
      <c r="J25" s="16"/>
      <c r="K25" s="16"/>
      <c r="L25" s="16">
        <v>0</v>
      </c>
      <c r="M25" s="16">
        <v>0</v>
      </c>
      <c r="N25" s="16">
        <v>0</v>
      </c>
      <c r="O25" s="34">
        <f>AVERAGE(C25:H25)</f>
        <v>1</v>
      </c>
    </row>
    <row r="26" spans="1:15">
      <c r="A26" s="7"/>
      <c r="B26" s="4" t="s">
        <v>17</v>
      </c>
      <c r="C26" s="16">
        <v>109902.855</v>
      </c>
      <c r="D26" s="16">
        <v>106415.465</v>
      </c>
      <c r="E26" s="16">
        <v>105015.26</v>
      </c>
      <c r="F26" s="16">
        <v>102042.2</v>
      </c>
      <c r="G26" s="16">
        <v>71767.460999999996</v>
      </c>
      <c r="H26" s="16">
        <v>72725.945000000007</v>
      </c>
      <c r="I26" s="16">
        <v>75911.16</v>
      </c>
      <c r="J26" s="16">
        <v>77673.354999999996</v>
      </c>
      <c r="K26" s="16">
        <v>78317.604999999996</v>
      </c>
      <c r="L26" s="16">
        <v>0</v>
      </c>
      <c r="M26" s="16">
        <v>0</v>
      </c>
      <c r="N26" s="16">
        <v>0</v>
      </c>
      <c r="O26" s="16">
        <f>SUM(C26:N26)</f>
        <v>799771.30599999998</v>
      </c>
    </row>
    <row r="27" spans="1:15">
      <c r="A27" s="7"/>
      <c r="B27" s="4" t="s">
        <v>18</v>
      </c>
      <c r="C27" s="16">
        <v>92327.145000000004</v>
      </c>
      <c r="D27" s="16">
        <v>85733.904999999999</v>
      </c>
      <c r="E27" s="16">
        <v>93152.31</v>
      </c>
      <c r="F27" s="16">
        <v>60935.216</v>
      </c>
      <c r="G27" s="16">
        <v>33479.231</v>
      </c>
      <c r="H27" s="16">
        <v>34285.449999999997</v>
      </c>
      <c r="I27" s="16">
        <v>35302.074999999997</v>
      </c>
      <c r="J27" s="16">
        <v>37100.605000000003</v>
      </c>
      <c r="K27" s="16">
        <v>36990.214999999997</v>
      </c>
      <c r="L27" s="16">
        <v>0</v>
      </c>
      <c r="M27" s="16">
        <v>0</v>
      </c>
      <c r="N27" s="16">
        <v>0</v>
      </c>
      <c r="O27" s="16">
        <f t="shared" ref="O27:O32" si="2">SUM(C27:N27)</f>
        <v>509306.152</v>
      </c>
    </row>
    <row r="28" spans="1:15">
      <c r="A28" s="7"/>
      <c r="B28" s="4" t="s">
        <v>19</v>
      </c>
      <c r="C28" s="16">
        <v>189963.636</v>
      </c>
      <c r="D28" s="16">
        <v>178083.15</v>
      </c>
      <c r="E28" s="16">
        <v>186875.03</v>
      </c>
      <c r="F28" s="16">
        <v>173293.46</v>
      </c>
      <c r="G28" s="16">
        <v>138258.58100000001</v>
      </c>
      <c r="H28" s="16">
        <v>166966.649</v>
      </c>
      <c r="I28" s="16">
        <v>133331.666</v>
      </c>
      <c r="J28" s="16">
        <v>150711.92000000001</v>
      </c>
      <c r="K28" s="16">
        <v>153177.98499999999</v>
      </c>
      <c r="L28" s="16">
        <v>0</v>
      </c>
      <c r="M28" s="16">
        <v>0</v>
      </c>
      <c r="N28" s="16">
        <v>0</v>
      </c>
      <c r="O28" s="16">
        <f t="shared" si="2"/>
        <v>1470662.077</v>
      </c>
    </row>
    <row r="29" spans="1:15">
      <c r="A29" s="7"/>
      <c r="B29" s="4" t="s">
        <v>20</v>
      </c>
      <c r="C29" s="16">
        <v>392193.636</v>
      </c>
      <c r="D29" s="16">
        <v>370232.52</v>
      </c>
      <c r="E29" s="16">
        <v>385042.6</v>
      </c>
      <c r="F29" s="16">
        <v>336270.87599999999</v>
      </c>
      <c r="G29" s="16">
        <v>243505.27299999999</v>
      </c>
      <c r="H29" s="16">
        <v>273978.04399999999</v>
      </c>
      <c r="I29" s="16">
        <v>244544.90100000001</v>
      </c>
      <c r="J29" s="16">
        <v>265485.88</v>
      </c>
      <c r="K29" s="16">
        <v>268485.80499999999</v>
      </c>
      <c r="L29" s="16">
        <v>0</v>
      </c>
      <c r="M29" s="16">
        <v>0</v>
      </c>
      <c r="N29" s="16">
        <v>0</v>
      </c>
      <c r="O29" s="16">
        <f t="shared" si="2"/>
        <v>2779739.5350000001</v>
      </c>
    </row>
    <row r="30" spans="1:15">
      <c r="A30" s="7"/>
      <c r="B30" s="4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5">
      <c r="A31" s="7"/>
      <c r="B31" s="4" t="s">
        <v>21</v>
      </c>
      <c r="C31" s="16">
        <v>731</v>
      </c>
      <c r="D31" s="16">
        <v>740.6</v>
      </c>
      <c r="E31" s="16">
        <v>710.8</v>
      </c>
      <c r="F31" s="16">
        <v>687.2</v>
      </c>
      <c r="G31" s="16">
        <v>648.20000000000005</v>
      </c>
      <c r="H31" s="16">
        <v>598</v>
      </c>
      <c r="I31" s="16">
        <v>504</v>
      </c>
      <c r="J31" s="16">
        <v>721</v>
      </c>
      <c r="K31" s="16">
        <v>645.4</v>
      </c>
      <c r="L31" s="16">
        <v>0</v>
      </c>
      <c r="M31" s="16">
        <v>0</v>
      </c>
      <c r="N31" s="16">
        <v>0</v>
      </c>
      <c r="O31" s="16">
        <f t="shared" si="2"/>
        <v>5986.1999999999989</v>
      </c>
    </row>
    <row r="32" spans="1:15">
      <c r="A32" s="7"/>
      <c r="B32" s="4" t="s">
        <v>22</v>
      </c>
      <c r="C32" s="16">
        <v>685.4</v>
      </c>
      <c r="D32" s="16">
        <v>733.2</v>
      </c>
      <c r="E32" s="16">
        <v>703</v>
      </c>
      <c r="F32" s="16">
        <v>650.6</v>
      </c>
      <c r="G32" s="16">
        <v>612.20000000000005</v>
      </c>
      <c r="H32" s="16">
        <v>566.20000000000005</v>
      </c>
      <c r="I32" s="16">
        <v>467.2</v>
      </c>
      <c r="J32" s="16">
        <v>662.6</v>
      </c>
      <c r="K32" s="16">
        <v>603.79999999999995</v>
      </c>
      <c r="L32" s="16">
        <v>0</v>
      </c>
      <c r="M32" s="16">
        <v>0</v>
      </c>
      <c r="N32" s="16">
        <v>0</v>
      </c>
      <c r="O32" s="16">
        <f t="shared" si="2"/>
        <v>5684.2</v>
      </c>
    </row>
    <row r="33" spans="1:15">
      <c r="A33" s="7"/>
      <c r="B33" s="4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15" t="s">
        <v>25</v>
      </c>
      <c r="B34" s="4" t="s">
        <v>16</v>
      </c>
      <c r="C34" s="16">
        <v>1</v>
      </c>
      <c r="D34" s="16">
        <v>1</v>
      </c>
      <c r="E34" s="16">
        <v>1</v>
      </c>
      <c r="F34" s="16">
        <v>1</v>
      </c>
      <c r="G34" s="16">
        <v>1</v>
      </c>
      <c r="H34" s="16">
        <v>1</v>
      </c>
      <c r="I34" s="16"/>
      <c r="J34" s="16"/>
      <c r="K34" s="16"/>
      <c r="L34" s="16">
        <v>0</v>
      </c>
      <c r="M34" s="16">
        <v>0</v>
      </c>
      <c r="N34" s="16">
        <v>0</v>
      </c>
      <c r="O34" s="17">
        <f>AVERAGE(C34:H34)</f>
        <v>1</v>
      </c>
    </row>
    <row r="35" spans="1:15">
      <c r="A35" s="7"/>
      <c r="B35" s="4" t="s">
        <v>17</v>
      </c>
      <c r="C35" s="16">
        <v>53921.8</v>
      </c>
      <c r="D35" s="16">
        <v>4255.2</v>
      </c>
      <c r="E35" s="16">
        <v>3554.1</v>
      </c>
      <c r="F35" s="16">
        <v>3614.4</v>
      </c>
      <c r="G35" s="16">
        <v>75823.199999999997</v>
      </c>
      <c r="H35" s="8">
        <v>104023.8</v>
      </c>
      <c r="I35" s="16">
        <v>12363.3</v>
      </c>
      <c r="J35" s="16">
        <v>2521.8000000000002</v>
      </c>
      <c r="K35" s="16">
        <v>2330.1</v>
      </c>
      <c r="L35" s="16">
        <v>0</v>
      </c>
      <c r="M35" s="16">
        <v>0</v>
      </c>
      <c r="N35" s="16">
        <v>0</v>
      </c>
      <c r="O35" s="18">
        <f>SUM(C35:N35)</f>
        <v>262407.69999999995</v>
      </c>
    </row>
    <row r="36" spans="1:15">
      <c r="A36" s="7"/>
      <c r="B36" s="4" t="s">
        <v>18</v>
      </c>
      <c r="C36" s="16">
        <v>39796.199999999997</v>
      </c>
      <c r="D36" s="16">
        <v>3344.4</v>
      </c>
      <c r="E36" s="16">
        <v>3528.9</v>
      </c>
      <c r="F36" s="16">
        <v>2445.3000000000002</v>
      </c>
      <c r="G36" s="16">
        <v>54943.199999999997</v>
      </c>
      <c r="H36" s="8">
        <v>74739.600000000006</v>
      </c>
      <c r="I36" s="16">
        <v>8249.4</v>
      </c>
      <c r="J36" s="16">
        <v>1301.4000000000001</v>
      </c>
      <c r="K36" s="16">
        <v>1035</v>
      </c>
      <c r="L36" s="16">
        <v>0</v>
      </c>
      <c r="M36" s="16">
        <v>0</v>
      </c>
      <c r="N36" s="16">
        <v>0</v>
      </c>
      <c r="O36" s="18">
        <f t="shared" ref="O36:O41" si="3">SUM(C36:N36)</f>
        <v>189383.4</v>
      </c>
    </row>
    <row r="37" spans="1:15">
      <c r="A37" s="7"/>
      <c r="B37" s="4" t="s">
        <v>19</v>
      </c>
      <c r="C37" s="16">
        <v>9942</v>
      </c>
      <c r="D37" s="16">
        <v>8827.2000000000007</v>
      </c>
      <c r="E37" s="16">
        <v>8673.2999999999993</v>
      </c>
      <c r="F37" s="16">
        <v>7445.7</v>
      </c>
      <c r="G37" s="16">
        <v>17854.2</v>
      </c>
      <c r="H37" s="8">
        <v>8749.7999999999993</v>
      </c>
      <c r="I37" s="16">
        <v>4907.7</v>
      </c>
      <c r="J37" s="16">
        <v>5097.6000000000004</v>
      </c>
      <c r="K37" s="16">
        <v>4117.5</v>
      </c>
      <c r="L37" s="16">
        <v>0</v>
      </c>
      <c r="M37" s="16">
        <v>0</v>
      </c>
      <c r="N37" s="16">
        <v>0</v>
      </c>
      <c r="O37" s="18">
        <f t="shared" si="3"/>
        <v>75615</v>
      </c>
    </row>
    <row r="38" spans="1:15">
      <c r="A38" s="7"/>
      <c r="B38" s="4" t="s">
        <v>20</v>
      </c>
      <c r="C38" s="16">
        <v>103660</v>
      </c>
      <c r="D38" s="16">
        <v>16426.800000000003</v>
      </c>
      <c r="E38" s="16">
        <v>15756.3</v>
      </c>
      <c r="F38" s="16">
        <v>13505.400000000001</v>
      </c>
      <c r="G38" s="16">
        <v>148620.6</v>
      </c>
      <c r="H38" s="16">
        <v>187513.2</v>
      </c>
      <c r="I38" s="16">
        <v>25520.399999999998</v>
      </c>
      <c r="J38" s="16">
        <v>8920.8000000000011</v>
      </c>
      <c r="K38" s="16">
        <v>7482.6</v>
      </c>
      <c r="L38" s="16">
        <v>0</v>
      </c>
      <c r="M38" s="16">
        <v>0</v>
      </c>
      <c r="N38" s="16">
        <v>0</v>
      </c>
      <c r="O38" s="18">
        <f t="shared" si="3"/>
        <v>527406.1</v>
      </c>
    </row>
    <row r="39" spans="1:15">
      <c r="A39" s="7"/>
      <c r="B39" s="4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5">
      <c r="A40" s="7"/>
      <c r="B40" s="4" t="s">
        <v>21</v>
      </c>
      <c r="C40" s="16">
        <v>1114.2</v>
      </c>
      <c r="D40" s="16">
        <v>37.799999999999997</v>
      </c>
      <c r="E40" s="16">
        <v>27</v>
      </c>
      <c r="F40" s="16">
        <v>27.9</v>
      </c>
      <c r="G40" s="16">
        <v>1160.0999999999999</v>
      </c>
      <c r="H40" s="16">
        <v>1077.3</v>
      </c>
      <c r="I40" s="16">
        <v>969.3</v>
      </c>
      <c r="J40" s="16">
        <v>19.8</v>
      </c>
      <c r="K40" s="16">
        <v>298.8</v>
      </c>
      <c r="L40" s="16">
        <v>0</v>
      </c>
      <c r="M40" s="16">
        <v>0</v>
      </c>
      <c r="N40" s="16">
        <v>0</v>
      </c>
      <c r="O40" s="18">
        <f t="shared" si="3"/>
        <v>4732.2000000000007</v>
      </c>
    </row>
    <row r="41" spans="1:15">
      <c r="A41" s="7"/>
      <c r="B41" s="4" t="s">
        <v>22</v>
      </c>
      <c r="C41" s="16">
        <v>1088.0999999999999</v>
      </c>
      <c r="D41" s="16">
        <v>28.8</v>
      </c>
      <c r="E41" s="16">
        <v>29.7</v>
      </c>
      <c r="F41" s="16">
        <v>25.2</v>
      </c>
      <c r="G41" s="16">
        <v>1099.8</v>
      </c>
      <c r="H41" s="16">
        <v>1059.3</v>
      </c>
      <c r="I41" s="16">
        <v>1010.7</v>
      </c>
      <c r="J41" s="16">
        <v>36.9</v>
      </c>
      <c r="K41" s="16">
        <v>66.599999999999994</v>
      </c>
      <c r="L41" s="16">
        <v>0</v>
      </c>
      <c r="M41" s="16">
        <v>0</v>
      </c>
      <c r="N41" s="16">
        <v>0</v>
      </c>
      <c r="O41" s="18">
        <f t="shared" si="3"/>
        <v>4445.0999999999995</v>
      </c>
    </row>
    <row r="42" spans="1:15">
      <c r="A42" s="7"/>
      <c r="B42" s="4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8"/>
    </row>
    <row r="43" spans="1:15">
      <c r="A43" s="15" t="s">
        <v>26</v>
      </c>
      <c r="B43" s="4" t="s">
        <v>16</v>
      </c>
      <c r="C43" s="16">
        <v>10</v>
      </c>
      <c r="D43" s="16">
        <v>10</v>
      </c>
      <c r="E43" s="16">
        <v>10</v>
      </c>
      <c r="F43" s="16">
        <v>10</v>
      </c>
      <c r="G43" s="16">
        <v>10</v>
      </c>
      <c r="H43" s="16">
        <v>10</v>
      </c>
      <c r="I43" s="16"/>
      <c r="J43" s="16"/>
      <c r="K43" s="16"/>
      <c r="L43" s="16">
        <v>0</v>
      </c>
      <c r="M43" s="16">
        <v>0</v>
      </c>
      <c r="N43" s="16">
        <v>0</v>
      </c>
      <c r="O43" s="17">
        <f>AVERAGE(C43:H43)</f>
        <v>10</v>
      </c>
    </row>
    <row r="44" spans="1:15">
      <c r="A44" s="7"/>
      <c r="B44" s="4" t="s">
        <v>17</v>
      </c>
      <c r="C44" s="16">
        <v>112340.09999999999</v>
      </c>
      <c r="D44" s="16">
        <v>53297.950000000004</v>
      </c>
      <c r="E44" s="16">
        <v>104093.56</v>
      </c>
      <c r="F44" s="16">
        <v>118516.57</v>
      </c>
      <c r="G44" s="16">
        <v>20561.099999999999</v>
      </c>
      <c r="H44" s="16">
        <v>186529.94699999999</v>
      </c>
      <c r="I44" s="16">
        <v>180549.465</v>
      </c>
      <c r="J44" s="16">
        <v>64801.773000000001</v>
      </c>
      <c r="K44" s="16">
        <v>62054.685000000005</v>
      </c>
      <c r="L44" s="16">
        <v>0</v>
      </c>
      <c r="M44" s="16">
        <v>0</v>
      </c>
      <c r="N44" s="16">
        <v>0</v>
      </c>
      <c r="O44" s="18">
        <f>SUM(C44:N44)</f>
        <v>902745.15</v>
      </c>
    </row>
    <row r="45" spans="1:15">
      <c r="A45" s="7"/>
      <c r="B45" s="4" t="s">
        <v>18</v>
      </c>
      <c r="C45" s="16">
        <v>100642.375</v>
      </c>
      <c r="D45" s="16">
        <v>43030.3</v>
      </c>
      <c r="E45" s="16">
        <v>84482.675000000003</v>
      </c>
      <c r="F45" s="16">
        <v>66052.91</v>
      </c>
      <c r="G45" s="16">
        <v>7921.67</v>
      </c>
      <c r="H45" s="16">
        <v>82505.195999999996</v>
      </c>
      <c r="I45" s="16">
        <v>85857.53</v>
      </c>
      <c r="J45" s="16">
        <v>31009.61</v>
      </c>
      <c r="K45" s="16">
        <v>41709.005000000005</v>
      </c>
      <c r="L45" s="16">
        <v>0</v>
      </c>
      <c r="M45" s="16">
        <v>0</v>
      </c>
      <c r="N45" s="16">
        <v>0</v>
      </c>
      <c r="O45" s="18">
        <f t="shared" ref="O45:O50" si="4">SUM(C45:N45)</f>
        <v>543211.27099999995</v>
      </c>
    </row>
    <row r="46" spans="1:15">
      <c r="A46" s="7"/>
      <c r="B46" s="4" t="s">
        <v>19</v>
      </c>
      <c r="C46" s="16">
        <v>226491.99900000001</v>
      </c>
      <c r="D46" s="16">
        <v>101587.95</v>
      </c>
      <c r="E46" s="16">
        <v>206703.31899999999</v>
      </c>
      <c r="F46" s="16">
        <v>214690.16099999999</v>
      </c>
      <c r="G46" s="16">
        <v>66808.680000000008</v>
      </c>
      <c r="H46" s="16">
        <v>440543.30000000005</v>
      </c>
      <c r="I46" s="16">
        <v>512891.26899999991</v>
      </c>
      <c r="J46" s="16">
        <v>135643.82</v>
      </c>
      <c r="K46" s="16">
        <v>130242.53</v>
      </c>
      <c r="L46" s="16">
        <v>0</v>
      </c>
      <c r="M46" s="16">
        <v>0</v>
      </c>
      <c r="N46" s="16">
        <v>0</v>
      </c>
      <c r="O46" s="18">
        <f>SUM(C46:N46)</f>
        <v>2035603.0279999999</v>
      </c>
    </row>
    <row r="47" spans="1:15">
      <c r="A47" s="7"/>
      <c r="B47" s="4" t="s">
        <v>20</v>
      </c>
      <c r="C47" s="16">
        <v>439474.47399999999</v>
      </c>
      <c r="D47" s="16">
        <v>197916.2</v>
      </c>
      <c r="E47" s="16">
        <v>395279.554</v>
      </c>
      <c r="F47" s="16">
        <v>399259.641</v>
      </c>
      <c r="G47" s="16">
        <v>95291.450000000012</v>
      </c>
      <c r="H47" s="16">
        <v>709578.44299999997</v>
      </c>
      <c r="I47" s="16">
        <v>779298.26399999997</v>
      </c>
      <c r="J47" s="16">
        <v>231455.20300000001</v>
      </c>
      <c r="K47" s="16">
        <v>234006.22</v>
      </c>
      <c r="L47" s="16">
        <v>0</v>
      </c>
      <c r="M47" s="16">
        <v>0</v>
      </c>
      <c r="N47" s="16">
        <v>0</v>
      </c>
      <c r="O47" s="18">
        <f t="shared" si="4"/>
        <v>3481559.4490000005</v>
      </c>
    </row>
    <row r="48" spans="1:15">
      <c r="A48" s="7"/>
      <c r="B48" s="4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8"/>
    </row>
    <row r="49" spans="1:15">
      <c r="A49" s="7"/>
      <c r="B49" s="4" t="s">
        <v>21</v>
      </c>
      <c r="C49" s="16">
        <v>1163.05</v>
      </c>
      <c r="D49" s="16">
        <v>529.35</v>
      </c>
      <c r="E49" s="16">
        <v>2843.2999999999997</v>
      </c>
      <c r="F49" s="16">
        <v>2546.6</v>
      </c>
      <c r="G49" s="16">
        <v>222.8</v>
      </c>
      <c r="H49" s="16">
        <v>8403.5999999999985</v>
      </c>
      <c r="I49" s="16">
        <v>3696.8500000000004</v>
      </c>
      <c r="J49" s="16">
        <v>520.20000000000005</v>
      </c>
      <c r="K49" s="16">
        <v>816.39999999999986</v>
      </c>
      <c r="L49" s="16">
        <v>0</v>
      </c>
      <c r="M49" s="16">
        <v>0</v>
      </c>
      <c r="N49" s="16">
        <v>0</v>
      </c>
      <c r="O49" s="18">
        <f t="shared" si="4"/>
        <v>20742.149999999998</v>
      </c>
    </row>
    <row r="50" spans="1:15">
      <c r="A50" s="7"/>
      <c r="B50" s="4" t="s">
        <v>22</v>
      </c>
      <c r="C50" s="16">
        <v>1107.8499999999999</v>
      </c>
      <c r="D50" s="16">
        <v>586.34999999999991</v>
      </c>
      <c r="E50" s="16">
        <v>1104.05</v>
      </c>
      <c r="F50" s="16">
        <v>2428.4499999999998</v>
      </c>
      <c r="G50" s="16">
        <v>150.04999999999998</v>
      </c>
      <c r="H50" s="16">
        <v>5311.95</v>
      </c>
      <c r="I50" s="16">
        <v>5124.1500000000005</v>
      </c>
      <c r="J50" s="16">
        <v>572.15</v>
      </c>
      <c r="K50" s="16">
        <v>719.05</v>
      </c>
      <c r="L50" s="16">
        <v>0</v>
      </c>
      <c r="M50" s="16">
        <v>0</v>
      </c>
      <c r="N50" s="16">
        <v>0</v>
      </c>
      <c r="O50" s="18">
        <f t="shared" si="4"/>
        <v>17104.050000000003</v>
      </c>
    </row>
    <row r="51" spans="1:15">
      <c r="A51" s="7"/>
      <c r="B51" s="4"/>
      <c r="C51" s="19"/>
      <c r="D51" s="19"/>
      <c r="E51" s="19"/>
      <c r="F51" s="19"/>
      <c r="G51" s="19"/>
      <c r="H51" s="16"/>
      <c r="I51" s="16"/>
      <c r="J51" s="16"/>
      <c r="K51" s="16"/>
      <c r="L51" s="16"/>
      <c r="M51" s="16"/>
      <c r="N51" s="16"/>
      <c r="O51" s="18"/>
    </row>
    <row r="52" spans="1:15">
      <c r="A52" s="15" t="s">
        <v>27</v>
      </c>
      <c r="B52" s="4" t="s">
        <v>16</v>
      </c>
      <c r="C52" s="16">
        <v>8</v>
      </c>
      <c r="D52" s="16">
        <v>8</v>
      </c>
      <c r="E52" s="16">
        <v>8</v>
      </c>
      <c r="F52" s="16">
        <v>8</v>
      </c>
      <c r="G52" s="16">
        <v>8</v>
      </c>
      <c r="H52" s="16">
        <v>8</v>
      </c>
      <c r="I52" s="16"/>
      <c r="J52" s="16"/>
      <c r="K52" s="16"/>
      <c r="L52" s="16">
        <v>0</v>
      </c>
      <c r="M52" s="16">
        <v>0</v>
      </c>
      <c r="N52" s="16">
        <v>0</v>
      </c>
      <c r="O52" s="17">
        <f>AVERAGE(C52:H52)</f>
        <v>8</v>
      </c>
    </row>
    <row r="53" spans="1:15">
      <c r="A53" s="7"/>
      <c r="B53" s="4" t="s">
        <v>17</v>
      </c>
      <c r="C53" s="16">
        <v>100418.98999999999</v>
      </c>
      <c r="D53" s="16">
        <v>88450.75</v>
      </c>
      <c r="E53" s="16">
        <v>41985.919999999998</v>
      </c>
      <c r="F53" s="16">
        <v>55579.75</v>
      </c>
      <c r="G53" s="16">
        <v>80477.819999999992</v>
      </c>
      <c r="H53" s="16">
        <v>135803.52799999999</v>
      </c>
      <c r="I53" s="16">
        <v>143575.71100000001</v>
      </c>
      <c r="J53" s="16">
        <v>179795.149</v>
      </c>
      <c r="K53" s="16">
        <v>100548.45999999999</v>
      </c>
      <c r="L53" s="16">
        <v>0</v>
      </c>
      <c r="M53" s="16">
        <v>0</v>
      </c>
      <c r="N53" s="16">
        <v>0</v>
      </c>
      <c r="O53" s="18">
        <f>SUM(C53:N53)</f>
        <v>926636.07799999998</v>
      </c>
    </row>
    <row r="54" spans="1:15">
      <c r="A54" s="7"/>
      <c r="B54" s="4" t="s">
        <v>18</v>
      </c>
      <c r="C54" s="16">
        <v>102000.63800000001</v>
      </c>
      <c r="D54" s="16">
        <v>94358.75</v>
      </c>
      <c r="E54" s="16">
        <v>22112.880000000001</v>
      </c>
      <c r="F54" s="16">
        <v>35415.81</v>
      </c>
      <c r="G54" s="16">
        <v>25843.33</v>
      </c>
      <c r="H54" s="16">
        <v>47815.968999999997</v>
      </c>
      <c r="I54" s="16">
        <v>44074.75</v>
      </c>
      <c r="J54" s="16">
        <v>78947.12999999999</v>
      </c>
      <c r="K54" s="16">
        <v>37306.76</v>
      </c>
      <c r="L54" s="16">
        <v>0</v>
      </c>
      <c r="M54" s="16">
        <v>0</v>
      </c>
      <c r="N54" s="16">
        <v>0</v>
      </c>
      <c r="O54" s="18">
        <f t="shared" ref="O54:O59" si="5">SUM(C54:N54)</f>
        <v>487876.01699999999</v>
      </c>
    </row>
    <row r="55" spans="1:15">
      <c r="A55" s="7"/>
      <c r="B55" s="4" t="s">
        <v>19</v>
      </c>
      <c r="C55" s="16">
        <v>195864.28</v>
      </c>
      <c r="D55" s="16">
        <v>153502.53</v>
      </c>
      <c r="E55" s="16">
        <v>76363.728999999992</v>
      </c>
      <c r="F55" s="16">
        <v>147191.81200000001</v>
      </c>
      <c r="G55" s="16">
        <v>158499.929</v>
      </c>
      <c r="H55" s="16">
        <v>268564.63</v>
      </c>
      <c r="I55" s="16">
        <v>325525.75099999999</v>
      </c>
      <c r="J55" s="16">
        <v>440126.07900000003</v>
      </c>
      <c r="K55" s="16">
        <v>219643.28</v>
      </c>
      <c r="L55" s="16">
        <v>0</v>
      </c>
      <c r="M55" s="16">
        <v>0</v>
      </c>
      <c r="N55" s="16">
        <v>0</v>
      </c>
      <c r="O55" s="18">
        <f t="shared" si="5"/>
        <v>1985282.0200000003</v>
      </c>
    </row>
    <row r="56" spans="1:15">
      <c r="A56" s="7"/>
      <c r="B56" s="4" t="s">
        <v>20</v>
      </c>
      <c r="C56" s="16">
        <v>398283.908</v>
      </c>
      <c r="D56" s="16">
        <v>336312.03</v>
      </c>
      <c r="E56" s="16">
        <v>140462.52899999998</v>
      </c>
      <c r="F56" s="16">
        <v>238187.372</v>
      </c>
      <c r="G56" s="16">
        <v>264821.07900000003</v>
      </c>
      <c r="H56" s="16">
        <v>452184.12699999998</v>
      </c>
      <c r="I56" s="16">
        <v>513176.212</v>
      </c>
      <c r="J56" s="16">
        <v>698868.35800000001</v>
      </c>
      <c r="K56" s="16">
        <v>357498.5</v>
      </c>
      <c r="L56" s="16">
        <v>0</v>
      </c>
      <c r="M56" s="16">
        <v>0</v>
      </c>
      <c r="N56" s="16">
        <v>0</v>
      </c>
      <c r="O56" s="18">
        <f t="shared" si="5"/>
        <v>3399794.1149999998</v>
      </c>
    </row>
    <row r="57" spans="1:15">
      <c r="A57" s="7"/>
      <c r="B57" s="4"/>
      <c r="C57" s="16"/>
      <c r="D57" s="16"/>
      <c r="E57" s="16"/>
      <c r="F57" s="16"/>
      <c r="G57"/>
      <c r="I57" s="16"/>
      <c r="J57" s="16"/>
      <c r="K57" s="16"/>
      <c r="L57" s="16"/>
      <c r="M57" s="16"/>
      <c r="N57" s="16"/>
      <c r="O57" s="18"/>
    </row>
    <row r="58" spans="1:15">
      <c r="A58" s="7"/>
      <c r="B58" s="4" t="s">
        <v>21</v>
      </c>
      <c r="C58" s="16">
        <v>4661</v>
      </c>
      <c r="D58" s="16">
        <v>4329</v>
      </c>
      <c r="E58" s="16">
        <v>6151</v>
      </c>
      <c r="F58" s="16">
        <v>8391</v>
      </c>
      <c r="G58" s="16">
        <v>4682</v>
      </c>
      <c r="H58" s="16">
        <v>8442</v>
      </c>
      <c r="I58" s="16">
        <v>5871</v>
      </c>
      <c r="J58" s="16">
        <v>4552</v>
      </c>
      <c r="K58" s="16">
        <v>5318</v>
      </c>
      <c r="L58" s="16">
        <v>0</v>
      </c>
      <c r="M58" s="16">
        <v>0</v>
      </c>
      <c r="N58" s="16">
        <v>0</v>
      </c>
      <c r="O58" s="18">
        <f t="shared" si="5"/>
        <v>52397</v>
      </c>
    </row>
    <row r="59" spans="1:15">
      <c r="A59" s="7"/>
      <c r="B59" s="4" t="s">
        <v>22</v>
      </c>
      <c r="C59" s="16">
        <v>4709</v>
      </c>
      <c r="D59" s="16">
        <v>4459</v>
      </c>
      <c r="E59" s="16">
        <v>4711</v>
      </c>
      <c r="F59" s="16">
        <v>4195</v>
      </c>
      <c r="G59" s="16">
        <v>4200</v>
      </c>
      <c r="H59" s="16">
        <v>7378</v>
      </c>
      <c r="I59" s="16">
        <v>6369</v>
      </c>
      <c r="J59" s="16">
        <v>4734</v>
      </c>
      <c r="K59" s="16">
        <v>4728</v>
      </c>
      <c r="L59" s="16">
        <v>0</v>
      </c>
      <c r="M59" s="16">
        <v>0</v>
      </c>
      <c r="N59" s="16">
        <v>0</v>
      </c>
      <c r="O59" s="18">
        <f t="shared" si="5"/>
        <v>45483</v>
      </c>
    </row>
    <row r="60" spans="1:15">
      <c r="A60" s="7"/>
      <c r="B60" s="4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>
      <c r="A61" s="7"/>
      <c r="B61" s="4"/>
      <c r="C61" s="16"/>
      <c r="D61" s="16"/>
      <c r="E61" s="16"/>
      <c r="F61" s="20"/>
      <c r="G61" s="20"/>
      <c r="H61" s="20"/>
      <c r="I61" s="20"/>
      <c r="J61" s="20"/>
      <c r="K61" s="20"/>
      <c r="L61" s="20"/>
      <c r="M61" s="20"/>
      <c r="N61" s="20"/>
      <c r="O61" s="21"/>
    </row>
    <row r="62" spans="1:15">
      <c r="A62" s="22" t="s">
        <v>28</v>
      </c>
      <c r="B62" s="23" t="s">
        <v>16</v>
      </c>
      <c r="C62" s="24">
        <f>+C52+C43+C34+C25+C16+C7</f>
        <v>54</v>
      </c>
      <c r="D62" s="24">
        <f t="shared" ref="D62:N62" si="6">+D52+D43+D34+D25+D16+D7</f>
        <v>47</v>
      </c>
      <c r="E62" s="24">
        <f t="shared" si="6"/>
        <v>54</v>
      </c>
      <c r="F62" s="16">
        <f t="shared" si="6"/>
        <v>54</v>
      </c>
      <c r="G62" s="16">
        <f t="shared" si="6"/>
        <v>50</v>
      </c>
      <c r="H62" s="16">
        <f t="shared" si="6"/>
        <v>55</v>
      </c>
      <c r="I62" s="16">
        <f t="shared" si="6"/>
        <v>0</v>
      </c>
      <c r="J62" s="16">
        <f t="shared" si="6"/>
        <v>0</v>
      </c>
      <c r="K62" s="16">
        <f t="shared" si="6"/>
        <v>0</v>
      </c>
      <c r="L62" s="16">
        <f t="shared" si="6"/>
        <v>0</v>
      </c>
      <c r="M62" s="16">
        <f t="shared" si="6"/>
        <v>0</v>
      </c>
      <c r="N62" s="16">
        <f t="shared" si="6"/>
        <v>0</v>
      </c>
      <c r="O62" s="25">
        <f>AVERAGE(C62:H62)</f>
        <v>52.333333333333336</v>
      </c>
    </row>
    <row r="63" spans="1:15">
      <c r="A63" s="26"/>
      <c r="B63" s="12"/>
      <c r="C63" s="27"/>
      <c r="D63" s="27"/>
      <c r="E63" s="27"/>
      <c r="F63" s="16"/>
      <c r="G63" s="16"/>
      <c r="H63" s="16"/>
      <c r="I63" s="16"/>
      <c r="J63" s="16"/>
      <c r="K63" s="16"/>
      <c r="L63" s="16"/>
      <c r="M63" s="16"/>
      <c r="N63" s="16"/>
      <c r="O63" s="28"/>
    </row>
    <row r="64" spans="1:15">
      <c r="A64" s="26"/>
      <c r="B64" s="12" t="s">
        <v>17</v>
      </c>
      <c r="C64" s="27">
        <f>+C53+C44+C35+C26+C17+C8</f>
        <v>1692425.8449999997</v>
      </c>
      <c r="D64" s="27">
        <f t="shared" ref="D64:N67" si="7">+D53+D44+D35+D26+D17+D8</f>
        <v>1278352.425</v>
      </c>
      <c r="E64" s="27">
        <f t="shared" si="7"/>
        <v>1462604.057</v>
      </c>
      <c r="F64" s="16">
        <f t="shared" si="7"/>
        <v>1576140.8089999999</v>
      </c>
      <c r="G64" s="16">
        <f t="shared" si="7"/>
        <v>1178595.811</v>
      </c>
      <c r="H64" s="16">
        <f>+H53+H44+H35+H26+H17+H8</f>
        <v>1704366.5899999999</v>
      </c>
      <c r="I64" s="16">
        <f t="shared" si="7"/>
        <v>1946664.8629999999</v>
      </c>
      <c r="J64" s="16">
        <f t="shared" si="7"/>
        <v>1858350.943</v>
      </c>
      <c r="K64" s="16">
        <f t="shared" si="7"/>
        <v>1591740.0730000001</v>
      </c>
      <c r="L64" s="16">
        <f t="shared" si="7"/>
        <v>0</v>
      </c>
      <c r="M64" s="16">
        <f t="shared" si="7"/>
        <v>0</v>
      </c>
      <c r="N64" s="16">
        <f t="shared" si="7"/>
        <v>0</v>
      </c>
      <c r="O64" s="28">
        <f>SUM(C64:N64)</f>
        <v>14289241.416000001</v>
      </c>
    </row>
    <row r="65" spans="1:15">
      <c r="A65" s="26"/>
      <c r="B65" s="12" t="s">
        <v>18</v>
      </c>
      <c r="C65" s="27">
        <f>+C54+C45+C36+C27+C18+C9</f>
        <v>1371725.3739999998</v>
      </c>
      <c r="D65" s="27">
        <f t="shared" si="7"/>
        <v>998386.53900000011</v>
      </c>
      <c r="E65" s="27">
        <f t="shared" si="7"/>
        <v>1158170.67</v>
      </c>
      <c r="F65" s="16">
        <f t="shared" si="7"/>
        <v>922412.98300000001</v>
      </c>
      <c r="G65" s="16">
        <f t="shared" si="7"/>
        <v>539732.46400000004</v>
      </c>
      <c r="H65" s="16">
        <f t="shared" si="7"/>
        <v>833425.76100000006</v>
      </c>
      <c r="I65" s="16">
        <f t="shared" si="7"/>
        <v>915096.99300000002</v>
      </c>
      <c r="J65" s="16">
        <f t="shared" si="7"/>
        <v>897481.86899999995</v>
      </c>
      <c r="K65" s="16">
        <f t="shared" si="7"/>
        <v>765196.28199999989</v>
      </c>
      <c r="L65" s="16">
        <f t="shared" si="7"/>
        <v>0</v>
      </c>
      <c r="M65" s="16">
        <f t="shared" si="7"/>
        <v>0</v>
      </c>
      <c r="N65" s="16">
        <f t="shared" si="7"/>
        <v>0</v>
      </c>
      <c r="O65" s="28">
        <f t="shared" ref="O65:O70" si="8">SUM(C65:N65)</f>
        <v>8401628.9349999987</v>
      </c>
    </row>
    <row r="66" spans="1:15">
      <c r="A66" s="26"/>
      <c r="B66" s="12" t="s">
        <v>19</v>
      </c>
      <c r="C66" s="27">
        <f>+C55+C46+C37+C28+C19+C10</f>
        <v>2569181.5819999999</v>
      </c>
      <c r="D66" s="27">
        <f t="shared" si="7"/>
        <v>1843384.6740000001</v>
      </c>
      <c r="E66" s="27">
        <f t="shared" si="7"/>
        <v>2174093.3339999998</v>
      </c>
      <c r="F66" s="16">
        <f t="shared" si="7"/>
        <v>2924409.1630000002</v>
      </c>
      <c r="G66" s="16">
        <f t="shared" si="7"/>
        <v>1855205.8599999999</v>
      </c>
      <c r="H66" s="16">
        <f t="shared" si="7"/>
        <v>2748655.2039999999</v>
      </c>
      <c r="I66" s="16">
        <f t="shared" si="7"/>
        <v>3446913.2949999999</v>
      </c>
      <c r="J66" s="16">
        <f t="shared" si="7"/>
        <v>3324608.5830000001</v>
      </c>
      <c r="K66" s="16">
        <f t="shared" si="7"/>
        <v>2980837.0659999996</v>
      </c>
      <c r="L66" s="16">
        <f t="shared" si="7"/>
        <v>0</v>
      </c>
      <c r="M66" s="16">
        <f t="shared" si="7"/>
        <v>0</v>
      </c>
      <c r="N66" s="16">
        <f t="shared" si="7"/>
        <v>0</v>
      </c>
      <c r="O66" s="28">
        <f t="shared" si="8"/>
        <v>23867288.761</v>
      </c>
    </row>
    <row r="67" spans="1:15">
      <c r="A67" s="26"/>
      <c r="B67" s="12" t="s">
        <v>20</v>
      </c>
      <c r="C67" s="27">
        <f>+C56+C47+C38+C29+C20+C11</f>
        <v>5633332.801</v>
      </c>
      <c r="D67" s="27">
        <f t="shared" si="7"/>
        <v>4120123.6379999998</v>
      </c>
      <c r="E67" s="27">
        <f t="shared" si="7"/>
        <v>4794868.0609999998</v>
      </c>
      <c r="F67" s="16">
        <f t="shared" si="7"/>
        <v>5422962.9550000001</v>
      </c>
      <c r="G67" s="16">
        <f t="shared" si="7"/>
        <v>3573534.1349999998</v>
      </c>
      <c r="H67" s="16">
        <f>+H56+H47+H38+H29+H20+H11</f>
        <v>5286447.5549999997</v>
      </c>
      <c r="I67" s="16">
        <f t="shared" si="7"/>
        <v>6308675.1510000005</v>
      </c>
      <c r="J67" s="16">
        <f t="shared" si="7"/>
        <v>6080441.3949999996</v>
      </c>
      <c r="K67" s="16">
        <f t="shared" si="7"/>
        <v>5337773.4210000001</v>
      </c>
      <c r="L67" s="16">
        <f t="shared" si="7"/>
        <v>0</v>
      </c>
      <c r="M67" s="16">
        <f t="shared" si="7"/>
        <v>0</v>
      </c>
      <c r="N67" s="16">
        <f t="shared" si="7"/>
        <v>0</v>
      </c>
      <c r="O67" s="28">
        <f t="shared" si="8"/>
        <v>46558159.112000003</v>
      </c>
    </row>
    <row r="68" spans="1:15">
      <c r="A68" s="26"/>
      <c r="B68" s="12"/>
      <c r="C68" s="27"/>
      <c r="D68" s="27"/>
      <c r="E68" s="27"/>
      <c r="F68" s="16"/>
      <c r="G68" s="16"/>
      <c r="H68" s="16"/>
      <c r="I68" s="16"/>
      <c r="J68" s="16"/>
      <c r="K68" s="16"/>
      <c r="L68" s="16"/>
      <c r="M68" s="16"/>
      <c r="N68" s="16"/>
      <c r="O68" s="28"/>
    </row>
    <row r="69" spans="1:15">
      <c r="A69" s="26"/>
      <c r="B69" s="12" t="s">
        <v>21</v>
      </c>
      <c r="C69" s="27">
        <f t="shared" ref="C69:N70" si="9">+C58+C49+C40+C31+C22+C13</f>
        <v>22281.9</v>
      </c>
      <c r="D69" s="27">
        <f t="shared" si="9"/>
        <v>16476.88</v>
      </c>
      <c r="E69" s="27">
        <f t="shared" si="9"/>
        <v>23012.61</v>
      </c>
      <c r="F69" s="27">
        <f t="shared" si="9"/>
        <v>31562.22</v>
      </c>
      <c r="G69" s="27">
        <f t="shared" si="9"/>
        <v>17688.489999999998</v>
      </c>
      <c r="H69" s="27">
        <f t="shared" si="9"/>
        <v>32912.579999999994</v>
      </c>
      <c r="I69" s="16">
        <f t="shared" si="9"/>
        <v>26081.99</v>
      </c>
      <c r="J69" s="16">
        <f t="shared" si="9"/>
        <v>19907.11</v>
      </c>
      <c r="K69" s="16">
        <f t="shared" si="9"/>
        <v>21170.839999999997</v>
      </c>
      <c r="L69" s="16">
        <f t="shared" si="9"/>
        <v>0</v>
      </c>
      <c r="M69" s="16">
        <f t="shared" si="9"/>
        <v>0</v>
      </c>
      <c r="N69" s="16">
        <f t="shared" si="9"/>
        <v>0</v>
      </c>
      <c r="O69" s="28">
        <f t="shared" si="8"/>
        <v>211094.61999999997</v>
      </c>
    </row>
    <row r="70" spans="1:15">
      <c r="A70" s="29"/>
      <c r="B70" s="30" t="s">
        <v>22</v>
      </c>
      <c r="C70" s="20">
        <f t="shared" si="9"/>
        <v>21078.07</v>
      </c>
      <c r="D70" s="20">
        <f t="shared" si="9"/>
        <v>16065.820000000002</v>
      </c>
      <c r="E70" s="20">
        <f>+E59+E50+E41+E32+E23+E14</f>
        <v>18781.02</v>
      </c>
      <c r="F70" s="20">
        <f t="shared" si="9"/>
        <v>24965.18</v>
      </c>
      <c r="G70" s="20">
        <f t="shared" si="9"/>
        <v>15089.960000000003</v>
      </c>
      <c r="H70" s="20">
        <f t="shared" si="9"/>
        <v>27670.31</v>
      </c>
      <c r="I70" s="20">
        <f t="shared" si="9"/>
        <v>27141.560000000005</v>
      </c>
      <c r="J70" s="20">
        <f t="shared" si="9"/>
        <v>18972.379999999997</v>
      </c>
      <c r="K70" s="20">
        <f t="shared" si="9"/>
        <v>18769.900000000001</v>
      </c>
      <c r="L70" s="20">
        <f t="shared" si="9"/>
        <v>0</v>
      </c>
      <c r="M70" s="20">
        <f t="shared" si="9"/>
        <v>0</v>
      </c>
      <c r="N70" s="20">
        <f t="shared" si="9"/>
        <v>0</v>
      </c>
      <c r="O70" s="31">
        <f t="shared" si="8"/>
        <v>188534.2</v>
      </c>
    </row>
    <row r="71" spans="1:15">
      <c r="A71" s="7"/>
      <c r="B71" s="4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4"/>
    </row>
    <row r="72" spans="1:15">
      <c r="A72" s="7"/>
      <c r="B72" s="4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4"/>
    </row>
    <row r="73" spans="1:15">
      <c r="A73" s="7" t="s">
        <v>29</v>
      </c>
      <c r="B73" s="4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4"/>
    </row>
    <row r="76" spans="1:15">
      <c r="A76" t="s">
        <v>32</v>
      </c>
    </row>
    <row r="77" spans="1:15">
      <c r="A77" t="s">
        <v>33</v>
      </c>
    </row>
  </sheetData>
  <printOptions horizontalCentered="1" gridLines="1"/>
  <pageMargins left="0.25" right="0.25" top="0.5" bottom="0.5" header="0.3" footer="0.3"/>
  <pageSetup scale="51" orientation="landscape" horizontalDpi="4294967294" r:id="rId1"/>
  <headerFooter alignWithMargins="0">
    <oddFooter>&amp;L&amp;Z&amp;F&amp;A&amp;R&amp;D   &amp;T&amp;C&amp;"Arial"&amp;10&amp;K000000&amp;P_x000D_&amp;1#&amp;"Calibri"&amp;12&amp;K008000Internal Use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Summary All  CY</vt:lpstr>
      <vt:lpstr>Summary SOP CY</vt:lpstr>
      <vt:lpstr>'Summary All  CY'!Print_Area</vt:lpstr>
      <vt:lpstr>'Summary SOP CY'!Print_Area</vt:lpstr>
      <vt:lpstr>'Summary All  CY'!Print_Titles</vt:lpstr>
      <vt:lpstr>'Summary SOP CY'!Print_Titles</vt:lpstr>
    </vt:vector>
  </TitlesOfParts>
  <Company>IBERDROLA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Michaud</dc:creator>
  <cp:lastModifiedBy>Rhonda Poirier</cp:lastModifiedBy>
  <cp:lastPrinted>2020-08-04T16:33:28Z</cp:lastPrinted>
  <dcterms:created xsi:type="dcterms:W3CDTF">2018-08-01T15:51:58Z</dcterms:created>
  <dcterms:modified xsi:type="dcterms:W3CDTF">2020-10-29T18:02:24Z</dcterms:modified>
</cp:coreProperties>
</file>