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75" yWindow="480" windowWidth="16905" windowHeight="12045" tabRatio="787"/>
  </bookViews>
  <sheets>
    <sheet name="Summary All  CY" sheetId="1" r:id="rId1"/>
    <sheet name="Summary SOP CY" sheetId="2" r:id="rId2"/>
  </sheets>
  <definedNames>
    <definedName name="_xlnm.Print_Area" localSheetId="0">'Summary All  CY'!$A$1:$O$73</definedName>
    <definedName name="_xlnm.Print_Area" localSheetId="1">'Summary SOP CY'!$A$1:$O$73</definedName>
    <definedName name="_xlnm.Print_Titles" localSheetId="0">'Summary All  CY'!$1:$6</definedName>
    <definedName name="_xlnm.Print_Titles" localSheetId="1">'Summary SOP CY'!$1:$6</definedName>
  </definedNames>
  <calcPr calcId="145621"/>
</workbook>
</file>

<file path=xl/calcChain.xml><?xml version="1.0" encoding="utf-8"?>
<calcChain xmlns="http://schemas.openxmlformats.org/spreadsheetml/2006/main">
  <c r="O52" i="1" l="1"/>
  <c r="O43" i="1"/>
  <c r="O34" i="1"/>
  <c r="O25" i="1"/>
  <c r="O16" i="1"/>
  <c r="O7" i="1"/>
  <c r="F70" i="1" l="1"/>
  <c r="H67" i="2" l="1"/>
  <c r="H70" i="2"/>
  <c r="H69" i="2"/>
  <c r="E70" i="2"/>
  <c r="D70" i="2"/>
  <c r="F70" i="2"/>
  <c r="G70" i="2"/>
  <c r="D69" i="2"/>
  <c r="E69" i="2"/>
  <c r="F69" i="2"/>
  <c r="G69" i="2"/>
  <c r="H64" i="2"/>
  <c r="O52" i="2" l="1"/>
  <c r="O43" i="2"/>
  <c r="O34" i="2"/>
  <c r="O25" i="2"/>
  <c r="O16" i="2"/>
  <c r="O7" i="2"/>
  <c r="E62" i="1"/>
  <c r="O44" i="1"/>
  <c r="H64" i="1"/>
  <c r="E65" i="1"/>
  <c r="L65" i="1"/>
  <c r="G66" i="1"/>
  <c r="O47" i="1"/>
  <c r="E67" i="1"/>
  <c r="I67" i="1"/>
  <c r="I70" i="1"/>
  <c r="F62" i="1"/>
  <c r="J62" i="1"/>
  <c r="K62" i="1"/>
  <c r="E64" i="1"/>
  <c r="I64" i="1"/>
  <c r="G65" i="1"/>
  <c r="K65" i="1"/>
  <c r="O55" i="1"/>
  <c r="L66" i="1"/>
  <c r="C67" i="1"/>
  <c r="H69" i="1"/>
  <c r="L69" i="1"/>
  <c r="O59" i="1"/>
  <c r="N70" i="2"/>
  <c r="M70" i="2"/>
  <c r="N69" i="2"/>
  <c r="M69" i="2"/>
  <c r="M67" i="2"/>
  <c r="L67" i="2"/>
  <c r="D67" i="2"/>
  <c r="N66" i="2"/>
  <c r="M66" i="2"/>
  <c r="L66" i="2"/>
  <c r="D66" i="2"/>
  <c r="N65" i="2"/>
  <c r="M65" i="2"/>
  <c r="I65" i="2"/>
  <c r="N64" i="2"/>
  <c r="F64" i="2"/>
  <c r="N62" i="2"/>
  <c r="M62" i="2"/>
  <c r="G62" i="2"/>
  <c r="L70" i="2"/>
  <c r="J70" i="2"/>
  <c r="H66" i="2"/>
  <c r="J65" i="2"/>
  <c r="F65" i="2"/>
  <c r="J64" i="2"/>
  <c r="K69" i="2"/>
  <c r="O47" i="2"/>
  <c r="O45" i="2"/>
  <c r="M64" i="2"/>
  <c r="O44" i="2"/>
  <c r="K62" i="2"/>
  <c r="O41" i="2"/>
  <c r="O40" i="2"/>
  <c r="N67" i="2"/>
  <c r="K67" i="2"/>
  <c r="C67" i="2"/>
  <c r="O37" i="2"/>
  <c r="O36" i="2"/>
  <c r="O35" i="2"/>
  <c r="G67" i="2"/>
  <c r="O28" i="2"/>
  <c r="E65" i="2"/>
  <c r="O27" i="2"/>
  <c r="O26" i="2"/>
  <c r="O23" i="2"/>
  <c r="O22" i="2"/>
  <c r="O20" i="2"/>
  <c r="O19" i="2"/>
  <c r="O18" i="2"/>
  <c r="O17" i="2"/>
  <c r="I70" i="2"/>
  <c r="O10" i="2"/>
  <c r="O9" i="2"/>
  <c r="O8" i="2"/>
  <c r="N70" i="1"/>
  <c r="M70" i="1"/>
  <c r="N69" i="1"/>
  <c r="M69" i="1"/>
  <c r="N67" i="1"/>
  <c r="M67" i="1"/>
  <c r="N66" i="1"/>
  <c r="M66" i="1"/>
  <c r="N65" i="1"/>
  <c r="M65" i="1"/>
  <c r="N64" i="1"/>
  <c r="N62" i="1"/>
  <c r="M62" i="1"/>
  <c r="K66" i="1"/>
  <c r="J65" i="1"/>
  <c r="F65" i="1"/>
  <c r="O49" i="1"/>
  <c r="M64" i="1"/>
  <c r="D70" i="1"/>
  <c r="F69" i="1"/>
  <c r="O38" i="1"/>
  <c r="H66" i="1"/>
  <c r="O37" i="1"/>
  <c r="O36" i="1"/>
  <c r="D64" i="1"/>
  <c r="E70" i="1"/>
  <c r="O31" i="1"/>
  <c r="J67" i="1"/>
  <c r="O28" i="1"/>
  <c r="D65" i="1"/>
  <c r="O26" i="1"/>
  <c r="O23" i="1"/>
  <c r="O22" i="1"/>
  <c r="O18" i="1"/>
  <c r="O17" i="1"/>
  <c r="O13" i="1"/>
  <c r="O11" i="1"/>
  <c r="O10" i="1"/>
  <c r="O9" i="1"/>
  <c r="O8" i="1"/>
  <c r="G62" i="1" l="1"/>
  <c r="D69" i="1"/>
  <c r="O45" i="1"/>
  <c r="D62" i="1"/>
  <c r="L62" i="1"/>
  <c r="K67" i="1"/>
  <c r="I69" i="1"/>
  <c r="O14" i="1"/>
  <c r="O20" i="1"/>
  <c r="O41" i="1"/>
  <c r="I62" i="1"/>
  <c r="F64" i="1"/>
  <c r="J64" i="1"/>
  <c r="O46" i="1"/>
  <c r="J69" i="1"/>
  <c r="C70" i="1"/>
  <c r="O50" i="1"/>
  <c r="G70" i="1"/>
  <c r="K70" i="1"/>
  <c r="H65" i="1"/>
  <c r="F66" i="1"/>
  <c r="J66" i="1"/>
  <c r="D67" i="1"/>
  <c r="H67" i="1"/>
  <c r="L67" i="1"/>
  <c r="H70" i="1"/>
  <c r="L70" i="1"/>
  <c r="C66" i="1"/>
  <c r="E66" i="2"/>
  <c r="I66" i="2"/>
  <c r="O46" i="2"/>
  <c r="D62" i="2"/>
  <c r="H62" i="2"/>
  <c r="L62" i="2"/>
  <c r="O59" i="2"/>
  <c r="C70" i="2"/>
  <c r="K70" i="2"/>
  <c r="O32" i="1"/>
  <c r="C62" i="1"/>
  <c r="O53" i="1"/>
  <c r="F67" i="1"/>
  <c r="O27" i="1"/>
  <c r="O29" i="1"/>
  <c r="H62" i="1"/>
  <c r="G67" i="1"/>
  <c r="E69" i="1"/>
  <c r="O49" i="2"/>
  <c r="C69" i="2"/>
  <c r="C65" i="1"/>
  <c r="D66" i="1"/>
  <c r="L64" i="1"/>
  <c r="O54" i="1"/>
  <c r="I65" i="1"/>
  <c r="C69" i="1"/>
  <c r="O58" i="1"/>
  <c r="G69" i="1"/>
  <c r="K69" i="1"/>
  <c r="G64" i="2"/>
  <c r="K64" i="2"/>
  <c r="C66" i="2"/>
  <c r="O55" i="2"/>
  <c r="G66" i="2"/>
  <c r="K66" i="2"/>
  <c r="E67" i="2"/>
  <c r="I67" i="2"/>
  <c r="O56" i="2"/>
  <c r="J69" i="2"/>
  <c r="O11" i="2"/>
  <c r="O29" i="2"/>
  <c r="F66" i="2"/>
  <c r="J66" i="2"/>
  <c r="L69" i="2"/>
  <c r="E64" i="2"/>
  <c r="I64" i="2"/>
  <c r="O53" i="2"/>
  <c r="F67" i="2"/>
  <c r="J67" i="2"/>
  <c r="O19" i="1"/>
  <c r="O40" i="1"/>
  <c r="C64" i="1"/>
  <c r="G64" i="1"/>
  <c r="K64" i="1"/>
  <c r="E66" i="1"/>
  <c r="I66" i="1"/>
  <c r="O38" i="2"/>
  <c r="D64" i="2"/>
  <c r="L64" i="2"/>
  <c r="O50" i="2"/>
  <c r="E62" i="2"/>
  <c r="I62" i="2"/>
  <c r="O54" i="2"/>
  <c r="C65" i="2"/>
  <c r="G65" i="2"/>
  <c r="K65" i="2"/>
  <c r="C62" i="2"/>
  <c r="O35" i="1"/>
  <c r="O56" i="1"/>
  <c r="J70" i="1"/>
  <c r="O31" i="2"/>
  <c r="O32" i="2"/>
  <c r="F62" i="2"/>
  <c r="J62" i="2"/>
  <c r="D65" i="2"/>
  <c r="H65" i="2"/>
  <c r="L65" i="2"/>
  <c r="I69" i="2"/>
  <c r="O58" i="2"/>
  <c r="C64" i="2"/>
  <c r="O62" i="2" l="1"/>
  <c r="O62" i="1"/>
  <c r="O67" i="2"/>
  <c r="O69" i="1"/>
  <c r="O70" i="1"/>
  <c r="O67" i="1"/>
  <c r="O64" i="1"/>
  <c r="O65" i="2"/>
  <c r="O65" i="1"/>
  <c r="O70" i="2"/>
  <c r="O66" i="1"/>
  <c r="O64" i="2"/>
  <c r="O66" i="2"/>
  <c r="O69" i="2"/>
</calcChain>
</file>

<file path=xl/sharedStrings.xml><?xml version="1.0" encoding="utf-8"?>
<sst xmlns="http://schemas.openxmlformats.org/spreadsheetml/2006/main" count="146" uniqueCount="32">
  <si>
    <t>Central Maine Power Company</t>
  </si>
  <si>
    <t>Large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</si>
  <si>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</si>
  <si>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</si>
  <si>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</si>
  <si>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</si>
  <si>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</si>
  <si>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</si>
  <si>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</si>
  <si>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</si>
  <si>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</si>
  <si>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</si>
  <si>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</si>
  <si>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</si>
  <si>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</si>
  <si>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IGS-S</t>
  </si>
  <si>
    <t>Customers</t>
  </si>
  <si>
    <t>On Peak kWh</t>
  </si>
  <si>
    <t>Shoulder kWh</t>
  </si>
  <si>
    <t>Off-Peak kWh</t>
  </si>
  <si>
    <t>Total kWh</t>
  </si>
  <si>
    <t>On Peak kW</t>
  </si>
  <si>
    <t>Shoulder kW</t>
  </si>
  <si>
    <t>IGS-P</t>
  </si>
  <si>
    <t>LGS-S</t>
  </si>
  <si>
    <t>LGS-P</t>
  </si>
  <si>
    <t xml:space="preserve">LGS-ST </t>
  </si>
  <si>
    <t>LGS-T  2/</t>
  </si>
  <si>
    <t xml:space="preserve">Total </t>
  </si>
  <si>
    <t>(1)  Customers are average year-to-date customers.</t>
  </si>
  <si>
    <t>2019 Billing Units - SOP Only Customers - As Billed</t>
  </si>
  <si>
    <t>2019 Billing Units - All Customers - As Billed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</si>
</sst>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7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" fontId="5" fillId="3" borderId="2" applyNumberFormat="0" applyProtection="0">
      <alignment horizontal="left" vertical="center" indent="1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8" fillId="20" borderId="0" applyNumberFormat="0" applyBorder="0" applyAlignment="0" applyProtection="0"/>
    <xf numFmtId="0" fontId="9" fillId="24" borderId="2" applyNumberFormat="0" applyAlignment="0" applyProtection="0"/>
    <xf numFmtId="0" fontId="10" fillId="17" borderId="9" applyNumberFormat="0" applyAlignment="0" applyProtection="0"/>
    <xf numFmtId="43" fontId="5" fillId="0" borderId="0" applyFont="0" applyFill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6" fillId="13" borderId="0" applyNumberFormat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21" borderId="2" applyNumberFormat="0" applyAlignment="0" applyProtection="0"/>
    <xf numFmtId="0" fontId="16" fillId="0" borderId="13" applyNumberFormat="0" applyFill="0" applyAlignment="0" applyProtection="0"/>
    <xf numFmtId="0" fontId="16" fillId="21" borderId="0" applyNumberFormat="0" applyBorder="0" applyAlignment="0" applyProtection="0"/>
    <xf numFmtId="0" fontId="1" fillId="0" borderId="0"/>
    <xf numFmtId="0" fontId="5" fillId="28" borderId="0"/>
    <xf numFmtId="0" fontId="17" fillId="28" borderId="0"/>
    <xf numFmtId="0" fontId="5" fillId="20" borderId="2" applyNumberFormat="0" applyFont="0" applyAlignment="0" applyProtection="0"/>
    <xf numFmtId="0" fontId="18" fillId="24" borderId="14" applyNumberFormat="0" applyAlignment="0" applyProtection="0"/>
    <xf numFmtId="4" fontId="5" fillId="29" borderId="2" applyNumberFormat="0" applyProtection="0">
      <alignment vertical="center"/>
    </xf>
    <xf numFmtId="4" fontId="19" fillId="2" borderId="2" applyNumberFormat="0" applyProtection="0">
      <alignment vertical="center"/>
    </xf>
    <xf numFmtId="4" fontId="5" fillId="2" borderId="2" applyNumberFormat="0" applyProtection="0">
      <alignment horizontal="left" vertical="center" indent="1"/>
    </xf>
    <xf numFmtId="0" fontId="20" fillId="29" borderId="15" applyNumberFormat="0" applyProtection="0">
      <alignment horizontal="left" vertical="top" indent="1"/>
    </xf>
    <xf numFmtId="4" fontId="5" fillId="3" borderId="2" applyNumberFormat="0" applyProtection="0">
      <alignment horizontal="left" vertical="center" indent="1"/>
    </xf>
    <xf numFmtId="4" fontId="5" fillId="30" borderId="2" applyNumberFormat="0" applyProtection="0">
      <alignment horizontal="right" vertical="center"/>
    </xf>
    <xf numFmtId="4" fontId="5" fillId="31" borderId="2" applyNumberFormat="0" applyProtection="0">
      <alignment horizontal="right" vertical="center"/>
    </xf>
    <xf numFmtId="4" fontId="5" fillId="32" borderId="16" applyNumberFormat="0" applyProtection="0">
      <alignment horizontal="right" vertical="center"/>
    </xf>
    <xf numFmtId="4" fontId="5" fillId="33" borderId="2" applyNumberFormat="0" applyProtection="0">
      <alignment horizontal="right" vertical="center"/>
    </xf>
    <xf numFmtId="4" fontId="5" fillId="34" borderId="2" applyNumberFormat="0" applyProtection="0">
      <alignment horizontal="right" vertical="center"/>
    </xf>
    <xf numFmtId="4" fontId="5" fillId="35" borderId="2" applyNumberFormat="0" applyProtection="0">
      <alignment horizontal="right" vertical="center"/>
    </xf>
    <xf numFmtId="4" fontId="5" fillId="36" borderId="2" applyNumberFormat="0" applyProtection="0">
      <alignment horizontal="right" vertical="center"/>
    </xf>
    <xf numFmtId="4" fontId="5" fillId="37" borderId="2" applyNumberFormat="0" applyProtection="0">
      <alignment horizontal="right" vertical="center"/>
    </xf>
    <xf numFmtId="4" fontId="5" fillId="38" borderId="2" applyNumberFormat="0" applyProtection="0">
      <alignment horizontal="right" vertical="center"/>
    </xf>
    <xf numFmtId="4" fontId="5" fillId="39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5" fillId="41" borderId="2" applyNumberFormat="0" applyProtection="0">
      <alignment horizontal="right" vertical="center"/>
    </xf>
    <xf numFmtId="4" fontId="5" fillId="42" borderId="16" applyNumberFormat="0" applyProtection="0">
      <alignment horizontal="left" vertical="center" indent="1"/>
    </xf>
    <xf numFmtId="4" fontId="5" fillId="41" borderId="16" applyNumberFormat="0" applyProtection="0">
      <alignment horizontal="left" vertical="center" indent="1"/>
    </xf>
    <xf numFmtId="0" fontId="5" fillId="43" borderId="2" applyNumberFormat="0" applyProtection="0">
      <alignment horizontal="left" vertical="center" indent="1"/>
    </xf>
    <xf numFmtId="0" fontId="5" fillId="40" borderId="15" applyNumberFormat="0" applyProtection="0">
      <alignment horizontal="left" vertical="top" indent="1"/>
    </xf>
    <xf numFmtId="0" fontId="5" fillId="44" borderId="2" applyNumberFormat="0" applyProtection="0">
      <alignment horizontal="left" vertical="center" indent="1"/>
    </xf>
    <xf numFmtId="0" fontId="5" fillId="41" borderId="15" applyNumberFormat="0" applyProtection="0">
      <alignment horizontal="left" vertical="top" indent="1"/>
    </xf>
    <xf numFmtId="0" fontId="5" fillId="45" borderId="2" applyNumberFormat="0" applyProtection="0">
      <alignment horizontal="left" vertical="center" indent="1"/>
    </xf>
    <xf numFmtId="0" fontId="5" fillId="45" borderId="15" applyNumberFormat="0" applyProtection="0">
      <alignment horizontal="left" vertical="top" indent="1"/>
    </xf>
    <xf numFmtId="0" fontId="5" fillId="42" borderId="2" applyNumberFormat="0" applyProtection="0">
      <alignment horizontal="left" vertical="center" indent="1"/>
    </xf>
    <xf numFmtId="0" fontId="5" fillId="42" borderId="15" applyNumberFormat="0" applyProtection="0">
      <alignment horizontal="left" vertical="top" indent="1"/>
    </xf>
    <xf numFmtId="0" fontId="5" fillId="46" borderId="17" applyNumberFormat="0">
      <protection locked="0"/>
    </xf>
    <xf numFmtId="0" fontId="21" fillId="40" borderId="18" applyBorder="0"/>
    <xf numFmtId="4" fontId="22" fillId="47" borderId="15" applyNumberFormat="0" applyProtection="0">
      <alignment vertical="center"/>
    </xf>
    <xf numFmtId="4" fontId="19" fillId="48" borderId="19" applyNumberFormat="0" applyProtection="0">
      <alignment vertical="center"/>
    </xf>
    <xf numFmtId="4" fontId="22" fillId="43" borderId="15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4" fontId="5" fillId="0" borderId="2" applyNumberFormat="0" applyProtection="0">
      <alignment horizontal="right" vertical="center"/>
    </xf>
    <xf numFmtId="4" fontId="19" fillId="49" borderId="2" applyNumberFormat="0" applyProtection="0">
      <alignment horizontal="right" vertical="center"/>
    </xf>
    <xf numFmtId="0" fontId="22" fillId="41" borderId="15" applyNumberFormat="0" applyProtection="0">
      <alignment horizontal="left" vertical="top" indent="1"/>
    </xf>
    <xf numFmtId="4" fontId="23" fillId="50" borderId="16" applyNumberFormat="0" applyProtection="0">
      <alignment horizontal="left" vertical="center" indent="1"/>
    </xf>
    <xf numFmtId="0" fontId="5" fillId="51" borderId="19"/>
    <xf numFmtId="4" fontId="24" fillId="46" borderId="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26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2" fillId="0" borderId="0" xfId="1" applyNumberFormat="1" applyFill="1" applyAlignment="1">
      <alignment horizontal="centerContinuous"/>
    </xf>
    <xf numFmtId="0" fontId="0" fillId="0" borderId="0" xfId="0" applyFill="1"/>
    <xf numFmtId="0" fontId="2" fillId="0" borderId="0" xfId="0" applyFont="1" applyFill="1" applyAlignment="1">
      <alignment horizontal="left"/>
    </xf>
    <xf numFmtId="164" fontId="2" fillId="0" borderId="0" xfId="1" applyNumberFormat="1" applyFill="1" applyAlignment="1">
      <alignment horizontal="left" wrapText="1"/>
    </xf>
    <xf numFmtId="0" fontId="2" fillId="0" borderId="0" xfId="0" applyFont="1" applyFill="1"/>
    <xf numFmtId="164" fontId="2" fillId="0" borderId="0" xfId="1" applyNumberFormat="1" applyFill="1"/>
    <xf numFmtId="164" fontId="3" fillId="0" borderId="0" xfId="1" applyNumberFormat="1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0" fontId="2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3" applyFont="1" applyFill="1" applyBorder="1" applyAlignment="1">
      <alignment horizontal="centerContinuous"/>
    </xf>
    <xf numFmtId="0" fontId="4" fillId="0" borderId="0" xfId="0" applyFont="1" applyFill="1"/>
    <xf numFmtId="3" fontId="2" fillId="0" borderId="0" xfId="1" applyNumberFormat="1" applyFill="1"/>
    <xf numFmtId="3" fontId="0" fillId="2" borderId="0" xfId="0" applyNumberFormat="1" applyFill="1"/>
    <xf numFmtId="3" fontId="0" fillId="0" borderId="0" xfId="0" applyNumberFormat="1" applyFill="1"/>
    <xf numFmtId="3" fontId="2" fillId="0" borderId="0" xfId="2" applyNumberFormat="1" applyFill="1"/>
    <xf numFmtId="3" fontId="2" fillId="0" borderId="1" xfId="1" applyNumberFormat="1" applyFill="1" applyBorder="1"/>
    <xf numFmtId="3" fontId="0" fillId="0" borderId="1" xfId="0" applyNumberFormat="1" applyFill="1" applyBorder="1"/>
    <xf numFmtId="0" fontId="4" fillId="0" borderId="3" xfId="0" applyFont="1" applyFill="1" applyBorder="1"/>
    <xf numFmtId="0" fontId="0" fillId="0" borderId="4" xfId="0" applyFill="1" applyBorder="1"/>
    <xf numFmtId="3" fontId="2" fillId="0" borderId="4" xfId="1" applyNumberFormat="1" applyFill="1" applyBorder="1"/>
    <xf numFmtId="3" fontId="2" fillId="2" borderId="5" xfId="1" applyNumberFormat="1" applyFill="1" applyBorder="1"/>
    <xf numFmtId="0" fontId="2" fillId="0" borderId="6" xfId="0" applyFont="1" applyFill="1" applyBorder="1"/>
    <xf numFmtId="3" fontId="2" fillId="0" borderId="0" xfId="1" applyNumberFormat="1" applyFill="1" applyBorder="1"/>
    <xf numFmtId="3" fontId="2" fillId="0" borderId="5" xfId="1" applyNumberFormat="1" applyFill="1" applyBorder="1"/>
    <xf numFmtId="0" fontId="2" fillId="0" borderId="7" xfId="0" applyFont="1" applyFill="1" applyBorder="1"/>
    <xf numFmtId="0" fontId="0" fillId="0" borderId="1" xfId="0" applyFill="1" applyBorder="1"/>
    <xf numFmtId="3" fontId="2" fillId="0" borderId="8" xfId="1" applyNumberFormat="1" applyFill="1" applyBorder="1"/>
    <xf numFmtId="164" fontId="2" fillId="0" borderId="0" xfId="1" applyNumberFormat="1" applyFill="1" applyAlignment="1">
      <alignment horizontal="left"/>
    </xf>
    <xf numFmtId="0" fontId="2" fillId="0" borderId="0" xfId="1" applyNumberFormat="1" applyFill="1"/>
    <xf numFmtId="3" fontId="2" fillId="2" borderId="0" xfId="1" applyNumberFormat="1" applyFill="1"/>
    <xf numFmtId="164" fontId="2" fillId="0" borderId="0" xfId="1" applyNumberFormat="1" applyFont="1" applyFill="1" applyAlignment="1">
      <alignment horizontal="centerContinuous" wrapText="1"/>
    </xf>
    <xf numFmtId="0" fontId="0" fillId="0" borderId="0" xfId="0" applyFill="1" applyAlignment="1">
      <alignment horizontal="centerContinuous" wrapText="1"/>
    </xf>
    <xf numFmtId="164" fontId="0" fillId="0" borderId="0" xfId="1" applyNumberFormat="1" applyFont="1"/>
  </cellXfs>
  <cellStyles count="104">
    <cellStyle name="Accent1 - 20%" xfId="5"/>
    <cellStyle name="Accent1 - 40%" xfId="6"/>
    <cellStyle name="Accent1 - 60%" xfId="7"/>
    <cellStyle name="Accent1 2" xfId="8"/>
    <cellStyle name="Accent1 3" xfId="9"/>
    <cellStyle name="Accent1 4" xfId="10"/>
    <cellStyle name="Accent2 - 20%" xfId="11"/>
    <cellStyle name="Accent2 - 40%" xfId="12"/>
    <cellStyle name="Accent2 - 60%" xfId="13"/>
    <cellStyle name="Accent2 2" xfId="14"/>
    <cellStyle name="Accent2 3" xfId="15"/>
    <cellStyle name="Accent2 4" xfId="16"/>
    <cellStyle name="Accent3 - 20%" xfId="17"/>
    <cellStyle name="Accent3 - 40%" xfId="18"/>
    <cellStyle name="Accent3 - 60%" xfId="19"/>
    <cellStyle name="Accent3 2" xfId="20"/>
    <cellStyle name="Accent3 3" xfId="21"/>
    <cellStyle name="Accent3 4" xfId="22"/>
    <cellStyle name="Accent4 - 20%" xfId="23"/>
    <cellStyle name="Accent4 - 40%" xfId="24"/>
    <cellStyle name="Accent4 - 60%" xfId="25"/>
    <cellStyle name="Accent4 2" xfId="26"/>
    <cellStyle name="Accent4 3" xfId="27"/>
    <cellStyle name="Accent4 4" xfId="28"/>
    <cellStyle name="Accent5 - 20%" xfId="29"/>
    <cellStyle name="Accent5 - 40%" xfId="30"/>
    <cellStyle name="Accent5 - 60%" xfId="31"/>
    <cellStyle name="Accent5 2" xfId="32"/>
    <cellStyle name="Accent5 3" xfId="33"/>
    <cellStyle name="Accent5 4" xfId="34"/>
    <cellStyle name="Accent6 - 20%" xfId="35"/>
    <cellStyle name="Accent6 - 40%" xfId="36"/>
    <cellStyle name="Accent6 - 60%" xfId="37"/>
    <cellStyle name="Accent6 2" xfId="38"/>
    <cellStyle name="Accent6 3" xfId="39"/>
    <cellStyle name="Accent6 4" xfId="40"/>
    <cellStyle name="Bad 2" xfId="41"/>
    <cellStyle name="Calculation 2" xfId="42"/>
    <cellStyle name="Check Cell 2" xfId="43"/>
    <cellStyle name="Comma" xfId="1" builtinId="3"/>
    <cellStyle name="Comma 2" xfId="44"/>
    <cellStyle name="Emphasis 1" xfId="45"/>
    <cellStyle name="Emphasis 2" xfId="46"/>
    <cellStyle name="Emphasis 3" xfId="47"/>
    <cellStyle name="Good 2" xfId="48"/>
    <cellStyle name="Heading 1 2" xfId="49"/>
    <cellStyle name="Heading 2 2" xfId="50"/>
    <cellStyle name="Heading 3 2" xfId="51"/>
    <cellStyle name="Heading 4 2" xfId="52"/>
    <cellStyle name="Input 2" xfId="53"/>
    <cellStyle name="Linked Cell 2" xfId="54"/>
    <cellStyle name="Neutral 2" xfId="55"/>
    <cellStyle name="Normal" xfId="0" builtinId="0"/>
    <cellStyle name="Normal 2" xfId="56"/>
    <cellStyle name="Normal 3" xfId="57"/>
    <cellStyle name="Normal 4" xfId="58"/>
    <cellStyle name="Normal_AllinCoreRecalculated2" xfId="3"/>
    <cellStyle name="Note 2" xfId="59"/>
    <cellStyle name="Output 2" xfId="60"/>
    <cellStyle name="Percent" xfId="2" builtinId="5"/>
    <cellStyle name="SAPBEXaggData" xfId="61"/>
    <cellStyle name="SAPBEXaggDataEmph" xfId="62"/>
    <cellStyle name="SAPBEXaggItem" xfId="63"/>
    <cellStyle name="SAPBEXaggItemX" xfId="64"/>
    <cellStyle name="SAPBEXchaText" xfId="65"/>
    <cellStyle name="SAPBEXexcBad7" xfId="66"/>
    <cellStyle name="SAPBEXexcBad8" xfId="67"/>
    <cellStyle name="SAPBEXexcBad9" xfId="68"/>
    <cellStyle name="SAPBEXexcCritical4" xfId="69"/>
    <cellStyle name="SAPBEXexcCritical5" xfId="70"/>
    <cellStyle name="SAPBEXexcCritical6" xfId="71"/>
    <cellStyle name="SAPBEXexcGood1" xfId="72"/>
    <cellStyle name="SAPBEXexcGood2" xfId="73"/>
    <cellStyle name="SAPBEXexcGood3" xfId="74"/>
    <cellStyle name="SAPBEXfilterDrill" xfId="75"/>
    <cellStyle name="SAPBEXfilterItem" xfId="76"/>
    <cellStyle name="SAPBEXfilterText" xfId="77"/>
    <cellStyle name="SAPBEXformats" xfId="78"/>
    <cellStyle name="SAPBEXheaderItem" xfId="79"/>
    <cellStyle name="SAPBEXheaderText" xfId="80"/>
    <cellStyle name="SAPBEXHLevel0" xfId="81"/>
    <cellStyle name="SAPBEXHLevel0X" xfId="82"/>
    <cellStyle name="SAPBEXHLevel1" xfId="83"/>
    <cellStyle name="SAPBEXHLevel1X" xfId="84"/>
    <cellStyle name="SAPBEXHLevel2" xfId="85"/>
    <cellStyle name="SAPBEXHLevel2X" xfId="86"/>
    <cellStyle name="SAPBEXHLevel3" xfId="87"/>
    <cellStyle name="SAPBEXHLevel3X" xfId="88"/>
    <cellStyle name="SAPBEXinputData" xfId="89"/>
    <cellStyle name="SAPBEXItemHeader" xfId="90"/>
    <cellStyle name="SAPBEXresData" xfId="91"/>
    <cellStyle name="SAPBEXresDataEmph" xfId="92"/>
    <cellStyle name="SAPBEXresItem" xfId="93"/>
    <cellStyle name="SAPBEXresItemX" xfId="94"/>
    <cellStyle name="SAPBEXstdData" xfId="95"/>
    <cellStyle name="SAPBEXstdDataEmph" xfId="96"/>
    <cellStyle name="SAPBEXstdItem" xfId="4"/>
    <cellStyle name="SAPBEXstdItemX" xfId="97"/>
    <cellStyle name="SAPBEXtitle" xfId="98"/>
    <cellStyle name="SAPBEXunassignedItem" xfId="99"/>
    <cellStyle name="SAPBEXundefined" xfId="100"/>
    <cellStyle name="Sheet Title" xfId="101"/>
    <cellStyle name="Total 2" xfId="102"/>
    <cellStyle name="Warning Text 2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tabSelected="1" zoomScaleNormal="100" workbookViewId="0">
      <selection activeCell="A8" sqref="A8"/>
    </sheetView>
  </sheetViews>
  <sheetFormatPr defaultColWidth="9.140625" defaultRowHeight="12.75"/>
  <cols>
    <col min="1" max="1" width="12.7109375" style="7" customWidth="1"/>
    <col min="2" max="2" width="15.7109375" style="4" customWidth="1"/>
    <col min="3" max="14" width="12.7109375" style="8" customWidth="1"/>
    <col min="15" max="15" width="15.7109375" style="4" customWidth="1"/>
    <col min="16" max="23" width="15.5703125" style="4" customWidth="1"/>
    <col min="24" max="16384" width="9.140625" style="4"/>
  </cols>
  <sheetData>
    <row r="1" spans="1: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1" t="s">
        <v>31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>
      <c r="A4" s="5"/>
      <c r="B4" s="2"/>
      <c r="C4" s="3"/>
      <c r="D4" s="3"/>
      <c r="E4" s="3"/>
      <c r="F4" s="35"/>
      <c r="G4" s="6"/>
      <c r="H4" s="3"/>
      <c r="I4" s="3"/>
      <c r="J4" s="3"/>
      <c r="K4" s="3"/>
      <c r="L4" s="3"/>
      <c r="M4" s="3"/>
      <c r="N4" s="3"/>
      <c r="O4" s="36"/>
    </row>
    <row r="5" spans="1:15">
      <c r="J5" s="9"/>
      <c r="O5" s="10"/>
    </row>
    <row r="6" spans="1:15" s="12" customFormat="1">
      <c r="A6" s="11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>
      <c r="A7" s="15" t="s">
        <v>15</v>
      </c>
      <c r="B7" s="4" t="s">
        <v>16</v>
      </c>
      <c r="C7" s="16">
        <v>202</v>
      </c>
      <c r="D7" s="16">
        <v>203</v>
      </c>
      <c r="E7" s="16">
        <v>210</v>
      </c>
      <c r="F7" s="16">
        <v>210</v>
      </c>
      <c r="G7" s="16">
        <v>211</v>
      </c>
      <c r="H7" s="16">
        <v>212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7">
        <f>AVERAGE(C7:H7)</f>
        <v>208</v>
      </c>
    </row>
    <row r="8" spans="1:15">
      <c r="B8" s="4" t="s">
        <v>17</v>
      </c>
      <c r="C8" s="16">
        <v>10057052.731506348</v>
      </c>
      <c r="D8" s="16">
        <v>10121509.362945557</v>
      </c>
      <c r="E8" s="16">
        <v>10264315.130157471</v>
      </c>
      <c r="F8" s="16">
        <v>10507249.075500488</v>
      </c>
      <c r="G8" s="16">
        <v>10603018.27053833</v>
      </c>
      <c r="H8" s="16">
        <v>12444227.365722656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8">
        <f>SUM(C8:N8)</f>
        <v>63997371.93637085</v>
      </c>
    </row>
    <row r="9" spans="1:15">
      <c r="B9" s="4" t="s">
        <v>18</v>
      </c>
      <c r="C9" s="16">
        <v>8804482.9903869629</v>
      </c>
      <c r="D9" s="16">
        <v>8506440.1488647461</v>
      </c>
      <c r="E9" s="16">
        <v>8301125.9600524902</v>
      </c>
      <c r="F9" s="16">
        <v>6858109.3269958496</v>
      </c>
      <c r="G9" s="16">
        <v>5097031.9089012146</v>
      </c>
      <c r="H9" s="16">
        <v>5410078.4167900085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8">
        <f t="shared" ref="O9:O14" si="0">SUM(C9:N9)</f>
        <v>42977268.751991272</v>
      </c>
    </row>
    <row r="10" spans="1:15">
      <c r="B10" s="4" t="s">
        <v>19</v>
      </c>
      <c r="C10" s="16">
        <v>16480288.224243164</v>
      </c>
      <c r="D10" s="16">
        <v>16007807.615844727</v>
      </c>
      <c r="E10" s="16">
        <v>15581005.161560059</v>
      </c>
      <c r="F10" s="16">
        <v>17627329.573547363</v>
      </c>
      <c r="G10" s="16">
        <v>19224016.461425781</v>
      </c>
      <c r="H10" s="16">
        <v>20316852.7237854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8">
        <f t="shared" si="0"/>
        <v>105237299.76040649</v>
      </c>
    </row>
    <row r="11" spans="1:15">
      <c r="B11" s="4" t="s">
        <v>20</v>
      </c>
      <c r="C11" s="16">
        <v>35341823.946136475</v>
      </c>
      <c r="D11" s="16">
        <v>34635757.127655029</v>
      </c>
      <c r="E11" s="16">
        <v>34146446.25177002</v>
      </c>
      <c r="F11" s="16">
        <v>34992687.976043701</v>
      </c>
      <c r="G11" s="16">
        <v>34924066.640865326</v>
      </c>
      <c r="H11" s="16">
        <v>38171158.506298065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8">
        <f t="shared" si="0"/>
        <v>212211940.44876862</v>
      </c>
    </row>
    <row r="12" spans="1:15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>
      <c r="B13" s="4" t="s">
        <v>21</v>
      </c>
      <c r="C13" s="16">
        <v>81493.910013079643</v>
      </c>
      <c r="D13" s="16">
        <v>75134.070252299309</v>
      </c>
      <c r="E13" s="16">
        <v>79740.290061831474</v>
      </c>
      <c r="F13" s="16">
        <v>81929.42989385128</v>
      </c>
      <c r="G13" s="16">
        <v>84268.329765677452</v>
      </c>
      <c r="H13" s="16">
        <v>84786.310067117229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8">
        <f t="shared" si="0"/>
        <v>487352.34005385637</v>
      </c>
    </row>
    <row r="14" spans="1:15">
      <c r="B14" s="4" t="s">
        <v>22</v>
      </c>
      <c r="C14" s="16">
        <v>81021.510154604912</v>
      </c>
      <c r="D14" s="16">
        <v>74877.809813380241</v>
      </c>
      <c r="E14" s="16">
        <v>79216.870078921318</v>
      </c>
      <c r="F14" s="16">
        <v>80619.360002875328</v>
      </c>
      <c r="G14" s="16">
        <v>82983.850281119347</v>
      </c>
      <c r="H14" s="16">
        <v>84168.250324904919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8">
        <f t="shared" si="0"/>
        <v>482887.65065580606</v>
      </c>
    </row>
    <row r="15" spans="1:15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>
      <c r="A16" s="15" t="s">
        <v>23</v>
      </c>
      <c r="B16" s="4" t="s">
        <v>16</v>
      </c>
      <c r="C16" s="16">
        <v>60</v>
      </c>
      <c r="D16" s="16">
        <v>60</v>
      </c>
      <c r="E16" s="16">
        <v>60</v>
      </c>
      <c r="F16" s="16">
        <v>60</v>
      </c>
      <c r="G16" s="16">
        <v>60</v>
      </c>
      <c r="H16" s="16">
        <v>60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7">
        <f>AVERAGE(C16:H16)</f>
        <v>60</v>
      </c>
    </row>
    <row r="17" spans="1:15">
      <c r="B17" s="4" t="s">
        <v>17</v>
      </c>
      <c r="C17" s="16">
        <v>3550522.6860351562</v>
      </c>
      <c r="D17" s="16">
        <v>3591598.6544189453</v>
      </c>
      <c r="E17" s="16">
        <v>4081893.0820922852</v>
      </c>
      <c r="F17" s="16">
        <v>3767042.1807373054</v>
      </c>
      <c r="G17" s="16">
        <v>3893460.6402587891</v>
      </c>
      <c r="H17" s="16">
        <v>3643400.0529632568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8">
        <f>SUM(C17:N17)</f>
        <v>22527917.296505738</v>
      </c>
    </row>
    <row r="18" spans="1:15">
      <c r="B18" s="4" t="s">
        <v>18</v>
      </c>
      <c r="C18" s="16">
        <v>3009051.9299316406</v>
      </c>
      <c r="D18" s="16">
        <v>2982922.4926757813</v>
      </c>
      <c r="E18" s="16">
        <v>3167583.2344970703</v>
      </c>
      <c r="F18" s="16">
        <v>2344784.8564453125</v>
      </c>
      <c r="G18" s="16">
        <v>1864025.3453521729</v>
      </c>
      <c r="H18" s="16">
        <v>1776464.7300872803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8">
        <f t="shared" ref="O18:O23" si="1">SUM(C18:N18)</f>
        <v>15144832.588989258</v>
      </c>
    </row>
    <row r="19" spans="1:15">
      <c r="B19" s="4" t="s">
        <v>19</v>
      </c>
      <c r="C19" s="16">
        <v>5627219.158203125</v>
      </c>
      <c r="D19" s="16">
        <v>5490157.3671875</v>
      </c>
      <c r="E19" s="16">
        <v>5921602.9794311523</v>
      </c>
      <c r="F19" s="16">
        <v>5981360.7382324226</v>
      </c>
      <c r="G19" s="16">
        <v>6656384.001159668</v>
      </c>
      <c r="H19" s="16">
        <v>5987544.0604248047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8">
        <f t="shared" si="1"/>
        <v>35664268.304638669</v>
      </c>
    </row>
    <row r="20" spans="1:15">
      <c r="B20" s="4" t="s">
        <v>20</v>
      </c>
      <c r="C20" s="16">
        <v>12186793.774169922</v>
      </c>
      <c r="D20" s="16">
        <v>12064678.514282227</v>
      </c>
      <c r="E20" s="16">
        <v>13171079.296020508</v>
      </c>
      <c r="F20" s="16">
        <v>12093187.775415041</v>
      </c>
      <c r="G20" s="16">
        <v>12413869.98677063</v>
      </c>
      <c r="H20" s="16">
        <v>11407408.843475342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8">
        <f t="shared" si="1"/>
        <v>73337018.190133661</v>
      </c>
    </row>
    <row r="21" spans="1:1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>
      <c r="B22" s="4" t="s">
        <v>21</v>
      </c>
      <c r="C22" s="16">
        <v>30045.140064239502</v>
      </c>
      <c r="D22" s="16">
        <v>27059.909911155701</v>
      </c>
      <c r="E22" s="16">
        <v>32377.500087738041</v>
      </c>
      <c r="F22" s="16">
        <v>30511.240093231201</v>
      </c>
      <c r="G22" s="16">
        <v>33572.010001182563</v>
      </c>
      <c r="H22" s="16">
        <v>29149.82988917828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8">
        <f t="shared" si="1"/>
        <v>182715.63004672527</v>
      </c>
    </row>
    <row r="23" spans="1:15">
      <c r="B23" s="4" t="s">
        <v>22</v>
      </c>
      <c r="C23" s="16">
        <v>28866.010135650638</v>
      </c>
      <c r="D23" s="16">
        <v>26810.930004119873</v>
      </c>
      <c r="E23" s="16">
        <v>30719.259825706489</v>
      </c>
      <c r="F23" s="16">
        <v>29204.180030822754</v>
      </c>
      <c r="G23" s="16">
        <v>32265.090056419376</v>
      </c>
      <c r="H23" s="16">
        <v>28594.179860353477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8">
        <f t="shared" si="1"/>
        <v>176459.64991307259</v>
      </c>
    </row>
    <row r="24" spans="1:15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>
      <c r="A25" s="15" t="s">
        <v>24</v>
      </c>
      <c r="B25" s="4" t="s">
        <v>16</v>
      </c>
      <c r="C25" s="37">
        <v>11</v>
      </c>
      <c r="D25" s="37">
        <v>11</v>
      </c>
      <c r="E25" s="37">
        <v>11</v>
      </c>
      <c r="F25" s="37">
        <v>11</v>
      </c>
      <c r="G25" s="37">
        <v>11</v>
      </c>
      <c r="H25" s="37">
        <v>11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7">
        <f>AVERAGE(C25:H25)</f>
        <v>11</v>
      </c>
    </row>
    <row r="26" spans="1:15">
      <c r="B26" s="4" t="s">
        <v>17</v>
      </c>
      <c r="C26" s="16">
        <v>1322920.19921875</v>
      </c>
      <c r="D26" s="16">
        <v>1321229.0859375</v>
      </c>
      <c r="E26" s="16">
        <v>1338442.1484375</v>
      </c>
      <c r="F26" s="16">
        <v>1453448.5390625</v>
      </c>
      <c r="G26" s="16">
        <v>1486816.953125</v>
      </c>
      <c r="H26" s="16">
        <v>1653999.49609375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8">
        <f>SUM(C26:N26)</f>
        <v>8576856.421875</v>
      </c>
    </row>
    <row r="27" spans="1:15">
      <c r="B27" s="4" t="s">
        <v>18</v>
      </c>
      <c r="C27" s="16">
        <v>1171858.14453125</v>
      </c>
      <c r="D27" s="16">
        <v>1074193.14453125</v>
      </c>
      <c r="E27" s="16">
        <v>1093868.982421875</v>
      </c>
      <c r="F27" s="16">
        <v>1073871.451171875</v>
      </c>
      <c r="G27" s="16">
        <v>686921.390625</v>
      </c>
      <c r="H27" s="16">
        <v>769824.625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8">
        <f t="shared" ref="O27:O32" si="2">SUM(C27:N27)</f>
        <v>5870537.73828125</v>
      </c>
    </row>
    <row r="28" spans="1:15">
      <c r="B28" s="4" t="s">
        <v>19</v>
      </c>
      <c r="C28" s="16">
        <v>2332659.7890625</v>
      </c>
      <c r="D28" s="16">
        <v>2186808.265625</v>
      </c>
      <c r="E28" s="16">
        <v>2216911.5390625</v>
      </c>
      <c r="F28" s="16">
        <v>2651055.70703125</v>
      </c>
      <c r="G28" s="16">
        <v>3013408.3125</v>
      </c>
      <c r="H28" s="16">
        <v>3438025.0625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8">
        <f t="shared" si="2"/>
        <v>15838868.67578125</v>
      </c>
    </row>
    <row r="29" spans="1:15">
      <c r="B29" s="4" t="s">
        <v>20</v>
      </c>
      <c r="C29" s="16">
        <v>4827438.1328125</v>
      </c>
      <c r="D29" s="16">
        <v>4582230.49609375</v>
      </c>
      <c r="E29" s="16">
        <v>4649222.669921875</v>
      </c>
      <c r="F29" s="16">
        <v>5178375.697265625</v>
      </c>
      <c r="G29" s="16">
        <v>5187146.65625</v>
      </c>
      <c r="H29" s="16">
        <v>5861849.18359375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8">
        <f t="shared" si="2"/>
        <v>30286262.8359375</v>
      </c>
    </row>
    <row r="30" spans="1:15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5">
      <c r="B31" s="4" t="s">
        <v>21</v>
      </c>
      <c r="C31" s="16">
        <v>9754.879974365238</v>
      </c>
      <c r="D31" s="16">
        <v>9140.1998901367224</v>
      </c>
      <c r="E31" s="16">
        <v>10067.640014648448</v>
      </c>
      <c r="F31" s="16">
        <v>9766.199951171875</v>
      </c>
      <c r="G31" s="16">
        <v>10672.279968261719</v>
      </c>
      <c r="H31" s="16">
        <v>11307.959960937509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8">
        <f t="shared" si="2"/>
        <v>60709.159759521506</v>
      </c>
    </row>
    <row r="32" spans="1:15">
      <c r="B32" s="4" t="s">
        <v>22</v>
      </c>
      <c r="C32" s="16">
        <v>9370.6000671386719</v>
      </c>
      <c r="D32" s="16">
        <v>8873.16015625</v>
      </c>
      <c r="E32" s="16">
        <v>9247.2399597167951</v>
      </c>
      <c r="F32" s="16">
        <v>9587.3200683593841</v>
      </c>
      <c r="G32" s="16">
        <v>10708.719970703123</v>
      </c>
      <c r="H32" s="16">
        <v>11401.839965820322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8">
        <f t="shared" si="2"/>
        <v>59188.880187988296</v>
      </c>
    </row>
    <row r="33" spans="1:16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6">
      <c r="A34" s="15" t="s">
        <v>25</v>
      </c>
      <c r="B34" s="4" t="s">
        <v>16</v>
      </c>
      <c r="C34" s="16">
        <v>58</v>
      </c>
      <c r="D34" s="16">
        <v>58</v>
      </c>
      <c r="E34" s="16">
        <v>58</v>
      </c>
      <c r="F34" s="16">
        <v>58</v>
      </c>
      <c r="G34" s="16">
        <v>58</v>
      </c>
      <c r="H34" s="16">
        <v>58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7">
        <f>AVERAGE(C34:H34)</f>
        <v>58</v>
      </c>
    </row>
    <row r="35" spans="1:16">
      <c r="B35" s="4" t="s">
        <v>17</v>
      </c>
      <c r="C35" s="16">
        <v>13390256.952148437</v>
      </c>
      <c r="D35" s="16">
        <v>13428733.571655273</v>
      </c>
      <c r="E35" s="16">
        <v>14019267.137939453</v>
      </c>
      <c r="F35" s="16">
        <v>14609045.115966797</v>
      </c>
      <c r="G35" s="16">
        <v>14403694.471923828</v>
      </c>
      <c r="H35" s="16">
        <v>15716154.290649414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8">
        <f>SUM(C35:N35)</f>
        <v>85567151.540283203</v>
      </c>
    </row>
    <row r="36" spans="1:16">
      <c r="B36" s="4" t="s">
        <v>18</v>
      </c>
      <c r="C36" s="16">
        <v>11890148.099609375</v>
      </c>
      <c r="D36" s="16">
        <v>11063679.457397461</v>
      </c>
      <c r="E36" s="16">
        <v>11028705.189819336</v>
      </c>
      <c r="F36" s="16">
        <v>9005277.0677490234</v>
      </c>
      <c r="G36" s="16">
        <v>6648632.926574707</v>
      </c>
      <c r="H36" s="16">
        <v>7323156.2406005859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8">
        <f t="shared" ref="O36:O41" si="3">SUM(C36:N36)</f>
        <v>56959598.981750488</v>
      </c>
    </row>
    <row r="37" spans="1:16">
      <c r="B37" s="4" t="s">
        <v>19</v>
      </c>
      <c r="C37" s="16">
        <v>24005067.825195312</v>
      </c>
      <c r="D37" s="16">
        <v>22549245.876953125</v>
      </c>
      <c r="E37" s="16">
        <v>22701428.88671875</v>
      </c>
      <c r="F37" s="16">
        <v>27675753.197265625</v>
      </c>
      <c r="G37" s="16">
        <v>28278377.888671875</v>
      </c>
      <c r="H37" s="16">
        <v>30034718.734375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8">
        <f t="shared" si="3"/>
        <v>155244592.40917969</v>
      </c>
    </row>
    <row r="38" spans="1:16">
      <c r="B38" s="4" t="s">
        <v>20</v>
      </c>
      <c r="C38" s="16">
        <v>49285472.876953125</v>
      </c>
      <c r="D38" s="16">
        <v>47041658.906005859</v>
      </c>
      <c r="E38" s="16">
        <v>47749401.214477539</v>
      </c>
      <c r="F38" s="16">
        <v>51290075.380981445</v>
      </c>
      <c r="G38" s="16">
        <v>49330705.28717041</v>
      </c>
      <c r="H38" s="16">
        <v>53074029.265625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8">
        <f t="shared" si="3"/>
        <v>297771342.93121338</v>
      </c>
    </row>
    <row r="39" spans="1:16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6">
      <c r="B40" s="4" t="s">
        <v>21</v>
      </c>
      <c r="C40" s="16">
        <v>101357.07992172247</v>
      </c>
      <c r="D40" s="16">
        <v>90813.329998016357</v>
      </c>
      <c r="E40" s="16">
        <v>102342.96013450624</v>
      </c>
      <c r="F40" s="16">
        <v>102822.19976806644</v>
      </c>
      <c r="G40" s="16">
        <v>107550.1098518372</v>
      </c>
      <c r="H40" s="16">
        <v>110648.96033859254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8">
        <f t="shared" si="3"/>
        <v>615534.64001274132</v>
      </c>
    </row>
    <row r="41" spans="1:16">
      <c r="B41" s="4" t="s">
        <v>22</v>
      </c>
      <c r="C41" s="16">
        <v>99455.260158538891</v>
      </c>
      <c r="D41" s="16">
        <v>91032.899662017851</v>
      </c>
      <c r="E41" s="16">
        <v>101107.98087787634</v>
      </c>
      <c r="F41" s="16">
        <v>100974.63015937808</v>
      </c>
      <c r="G41" s="16">
        <v>105935.92983245857</v>
      </c>
      <c r="H41" s="16">
        <v>109403.90988731389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8">
        <f t="shared" si="3"/>
        <v>607910.61057758366</v>
      </c>
    </row>
    <row r="42" spans="1:16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6">
      <c r="A43" s="15" t="s">
        <v>26</v>
      </c>
      <c r="B43" s="4" t="s">
        <v>16</v>
      </c>
      <c r="C43" s="16">
        <v>46</v>
      </c>
      <c r="D43" s="16">
        <v>46</v>
      </c>
      <c r="E43" s="16">
        <v>46</v>
      </c>
      <c r="F43" s="16">
        <v>46</v>
      </c>
      <c r="G43" s="16">
        <v>46</v>
      </c>
      <c r="H43" s="16">
        <v>46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7">
        <f>AVERAGE(C43:H43)</f>
        <v>46</v>
      </c>
    </row>
    <row r="44" spans="1:16">
      <c r="B44" s="4" t="s">
        <v>17</v>
      </c>
      <c r="C44" s="16">
        <v>14583944.22235265</v>
      </c>
      <c r="D44" s="16">
        <v>12803972.675970078</v>
      </c>
      <c r="E44" s="16">
        <v>16692343.007453144</v>
      </c>
      <c r="F44" s="16">
        <v>14109202.880946368</v>
      </c>
      <c r="G44" s="16">
        <v>15018756.814207394</v>
      </c>
      <c r="H44" s="16">
        <v>13602264.921774883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8">
        <f>SUM(C44:N44)</f>
        <v>86810484.522704512</v>
      </c>
      <c r="P44" s="18"/>
    </row>
    <row r="45" spans="1:16">
      <c r="B45" s="4" t="s">
        <v>18</v>
      </c>
      <c r="C45" s="16">
        <v>14501519.978886681</v>
      </c>
      <c r="D45" s="16">
        <v>11449128.086006552</v>
      </c>
      <c r="E45" s="16">
        <v>14554256.064096671</v>
      </c>
      <c r="F45" s="16">
        <v>9119482.5216617584</v>
      </c>
      <c r="G45" s="16">
        <v>6743582.5722705349</v>
      </c>
      <c r="H45" s="16">
        <v>6121276.2697186396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8">
        <f t="shared" ref="O45:O50" si="4">SUM(C45:N45)</f>
        <v>62489245.492640838</v>
      </c>
    </row>
    <row r="46" spans="1:16">
      <c r="B46" s="4" t="s">
        <v>19</v>
      </c>
      <c r="C46" s="16">
        <v>30790579.712082423</v>
      </c>
      <c r="D46" s="16">
        <v>24019210.708736986</v>
      </c>
      <c r="E46" s="16">
        <v>31233611.157007731</v>
      </c>
      <c r="F46" s="16">
        <v>30996606.712640956</v>
      </c>
      <c r="G46" s="16">
        <v>35287947.929407835</v>
      </c>
      <c r="H46" s="16">
        <v>29018681.096787471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8">
        <f t="shared" si="4"/>
        <v>181346637.31666341</v>
      </c>
    </row>
    <row r="47" spans="1:16">
      <c r="B47" s="4" t="s">
        <v>20</v>
      </c>
      <c r="C47" s="16">
        <v>59876043.913321756</v>
      </c>
      <c r="D47" s="16">
        <v>48272311.470713615</v>
      </c>
      <c r="E47" s="16">
        <v>62480210.228557542</v>
      </c>
      <c r="F47" s="16">
        <v>54225292.115249082</v>
      </c>
      <c r="G47" s="16">
        <v>57050287.315885767</v>
      </c>
      <c r="H47" s="16">
        <v>48742222.288280994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8">
        <f t="shared" si="4"/>
        <v>330646367.33200884</v>
      </c>
    </row>
    <row r="48" spans="1:16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>
      <c r="B49" s="4" t="s">
        <v>21</v>
      </c>
      <c r="C49" s="16">
        <v>121009.62983512878</v>
      </c>
      <c r="D49" s="16">
        <v>93949.250041007996</v>
      </c>
      <c r="E49" s="16">
        <v>117741.30000686646</v>
      </c>
      <c r="F49" s="16">
        <v>106079.6300535202</v>
      </c>
      <c r="G49" s="16">
        <v>107046.78000307083</v>
      </c>
      <c r="H49" s="16">
        <v>90086.48002243042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8">
        <f t="shared" si="4"/>
        <v>635913.06996202469</v>
      </c>
    </row>
    <row r="50" spans="1:15">
      <c r="B50" s="4" t="s">
        <v>22</v>
      </c>
      <c r="C50" s="16">
        <v>118044.77990913391</v>
      </c>
      <c r="D50" s="16">
        <v>101699.07988262177</v>
      </c>
      <c r="E50" s="16">
        <v>113738.67991256714</v>
      </c>
      <c r="F50" s="16">
        <v>99608.49999332428</v>
      </c>
      <c r="G50" s="16">
        <v>103237.62998628616</v>
      </c>
      <c r="H50" s="16">
        <v>87890.080005645752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8">
        <f t="shared" si="4"/>
        <v>624218.74968957901</v>
      </c>
    </row>
    <row r="51" spans="1:1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8"/>
    </row>
    <row r="52" spans="1:15">
      <c r="A52" s="15" t="s">
        <v>27</v>
      </c>
      <c r="B52" s="4" t="s">
        <v>16</v>
      </c>
      <c r="C52" s="16">
        <v>25</v>
      </c>
      <c r="D52" s="16">
        <v>25</v>
      </c>
      <c r="E52" s="16">
        <v>25</v>
      </c>
      <c r="F52" s="16">
        <v>25</v>
      </c>
      <c r="G52" s="16">
        <v>25</v>
      </c>
      <c r="H52" s="16">
        <v>25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7">
        <f>AVERAGE(C52:H52)</f>
        <v>25</v>
      </c>
    </row>
    <row r="53" spans="1:15">
      <c r="B53" s="4" t="s">
        <v>17</v>
      </c>
      <c r="C53" s="16">
        <v>9374649.6452636719</v>
      </c>
      <c r="D53" s="16">
        <v>9883431.781411618</v>
      </c>
      <c r="E53" s="16">
        <v>8947298.5822267532</v>
      </c>
      <c r="F53" s="16">
        <v>11365350.503295898</v>
      </c>
      <c r="G53" s="16">
        <v>11315033.363372803</v>
      </c>
      <c r="H53" s="16">
        <v>12202520.317293212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8">
        <f>SUM(C53:N53)</f>
        <v>63088284.192863956</v>
      </c>
    </row>
    <row r="54" spans="1:15">
      <c r="B54" s="4" t="s">
        <v>18</v>
      </c>
      <c r="C54" s="16">
        <v>10959850.986328125</v>
      </c>
      <c r="D54" s="16">
        <v>8916526.786315918</v>
      </c>
      <c r="E54" s="16">
        <v>7927790.1370849609</v>
      </c>
      <c r="F54" s="16">
        <v>6604115.2164306641</v>
      </c>
      <c r="G54" s="16">
        <v>5160595.8095169067</v>
      </c>
      <c r="H54" s="16">
        <v>5417842.83984375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8">
        <f t="shared" ref="O54:O59" si="5">SUM(C54:N54)</f>
        <v>44986721.775520325</v>
      </c>
    </row>
    <row r="55" spans="1:15">
      <c r="B55" s="4" t="s">
        <v>19</v>
      </c>
      <c r="C55" s="16">
        <v>23842035.514160156</v>
      </c>
      <c r="D55" s="16">
        <v>21069354.506103516</v>
      </c>
      <c r="E55" s="16">
        <v>18829518.150878906</v>
      </c>
      <c r="F55" s="16">
        <v>28188037.807617187</v>
      </c>
      <c r="G55" s="16">
        <v>27203251.87890625</v>
      </c>
      <c r="H55" s="16">
        <v>30612130.930084229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8">
        <f t="shared" si="5"/>
        <v>149744328.78775024</v>
      </c>
    </row>
    <row r="56" spans="1:15">
      <c r="B56" s="4" t="s">
        <v>20</v>
      </c>
      <c r="C56" s="16">
        <v>44176536.145751953</v>
      </c>
      <c r="D56" s="16">
        <v>39869313.073831052</v>
      </c>
      <c r="E56" s="16">
        <v>35704606.87019062</v>
      </c>
      <c r="F56" s="16">
        <v>46157503.52734375</v>
      </c>
      <c r="G56" s="16">
        <v>43678881.051795959</v>
      </c>
      <c r="H56" s="16">
        <v>48232494.08722119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8">
        <f t="shared" si="5"/>
        <v>257819334.75613451</v>
      </c>
    </row>
    <row r="57" spans="1:15">
      <c r="C57" s="16"/>
      <c r="D57" s="16"/>
      <c r="E57" s="16"/>
      <c r="F57" s="16"/>
      <c r="G57" s="33"/>
      <c r="H57" s="16"/>
      <c r="I57" s="16"/>
      <c r="J57" s="16"/>
      <c r="K57" s="16"/>
      <c r="L57" s="16"/>
      <c r="M57" s="16"/>
      <c r="N57" s="16"/>
      <c r="O57" s="18"/>
    </row>
    <row r="58" spans="1:15">
      <c r="B58" s="4" t="s">
        <v>21</v>
      </c>
      <c r="C58" s="16">
        <v>155109.18999099731</v>
      </c>
      <c r="D58" s="16">
        <v>164587.4100112915</v>
      </c>
      <c r="E58" s="16">
        <v>141622.65002441406</v>
      </c>
      <c r="F58" s="16">
        <v>150845.31999588013</v>
      </c>
      <c r="G58" s="16">
        <v>202172.20001220703</v>
      </c>
      <c r="H58" s="16">
        <v>163599.87998199463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8">
        <f t="shared" si="5"/>
        <v>977936.65001678467</v>
      </c>
    </row>
    <row r="59" spans="1:15">
      <c r="B59" s="4" t="s">
        <v>22</v>
      </c>
      <c r="C59" s="16">
        <v>143611.98999023437</v>
      </c>
      <c r="D59" s="16">
        <v>156139.38997650146</v>
      </c>
      <c r="E59" s="16">
        <v>162177.98003005981</v>
      </c>
      <c r="F59" s="16">
        <v>132453.31994628906</v>
      </c>
      <c r="G59" s="16">
        <v>189368.84997558594</v>
      </c>
      <c r="H59" s="16">
        <v>139736.56005859375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8">
        <f t="shared" si="5"/>
        <v>923488.0899772644</v>
      </c>
    </row>
    <row r="60" spans="1:1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>
      <c r="A62" s="22" t="s">
        <v>28</v>
      </c>
      <c r="B62" s="23" t="s">
        <v>16</v>
      </c>
      <c r="C62" s="24">
        <f>+C52+C43+C34+C25+C16+C7</f>
        <v>402</v>
      </c>
      <c r="D62" s="24">
        <f>+D52+D43+D34+D25+D16+D7</f>
        <v>403</v>
      </c>
      <c r="E62" s="24">
        <f>+E52+E43+E34+E25+E16+E7</f>
        <v>410</v>
      </c>
      <c r="F62" s="16">
        <f t="shared" ref="F62:L62" si="6">+F52+F43+F34+F25+F16+F7</f>
        <v>410</v>
      </c>
      <c r="G62" s="16">
        <f>+G52+G43+G34+G25+G16+G7</f>
        <v>411</v>
      </c>
      <c r="H62" s="16">
        <f t="shared" si="6"/>
        <v>412</v>
      </c>
      <c r="I62" s="16">
        <f t="shared" si="6"/>
        <v>0</v>
      </c>
      <c r="J62" s="16">
        <f t="shared" si="6"/>
        <v>0</v>
      </c>
      <c r="K62" s="16">
        <f t="shared" si="6"/>
        <v>0</v>
      </c>
      <c r="L62" s="16">
        <f t="shared" si="6"/>
        <v>0</v>
      </c>
      <c r="M62" s="16">
        <f>+M52+M43+M34+M25+M16+M7</f>
        <v>0</v>
      </c>
      <c r="N62" s="16">
        <f>+N52+N43+N34+N25+N16+N7</f>
        <v>0</v>
      </c>
      <c r="O62" s="25">
        <f>AVERAGE(C62:H62)</f>
        <v>408</v>
      </c>
    </row>
    <row r="63" spans="1:15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>
      <c r="A64" s="26"/>
      <c r="B64" s="12" t="s">
        <v>17</v>
      </c>
      <c r="C64" s="27">
        <f t="shared" ref="C64:M67" si="7">+C53+C44+C35+C26+C17+C8</f>
        <v>52279346.436525017</v>
      </c>
      <c r="D64" s="27">
        <f t="shared" si="7"/>
        <v>51150475.132338971</v>
      </c>
      <c r="E64" s="27">
        <f t="shared" si="7"/>
        <v>55343559.088306606</v>
      </c>
      <c r="F64" s="16">
        <f>+F53+F44+F35+F26+F17+F8</f>
        <v>55811338.295509353</v>
      </c>
      <c r="G64" s="16">
        <f>+G53+G44+G35+G26+G17+G8</f>
        <v>56720780.51342614</v>
      </c>
      <c r="H64" s="16">
        <f t="shared" si="7"/>
        <v>59262566.444497168</v>
      </c>
      <c r="I64" s="16">
        <f t="shared" si="7"/>
        <v>0</v>
      </c>
      <c r="J64" s="16">
        <f t="shared" si="7"/>
        <v>0</v>
      </c>
      <c r="K64" s="16">
        <f t="shared" si="7"/>
        <v>0</v>
      </c>
      <c r="L64" s="16">
        <f t="shared" si="7"/>
        <v>0</v>
      </c>
      <c r="M64" s="16">
        <f>+M53+M44+M35+M26+M17+M8</f>
        <v>0</v>
      </c>
      <c r="N64" s="16">
        <f t="shared" ref="N64:N67" si="8">+N53+N44+N35+N26+N17+N8</f>
        <v>0</v>
      </c>
      <c r="O64" s="28">
        <f>SUM(C64:N64)</f>
        <v>330568065.91060323</v>
      </c>
    </row>
    <row r="65" spans="1:15">
      <c r="A65" s="26"/>
      <c r="B65" s="12" t="s">
        <v>18</v>
      </c>
      <c r="C65" s="27">
        <f t="shared" si="7"/>
        <v>50336912.129674032</v>
      </c>
      <c r="D65" s="27">
        <f t="shared" si="7"/>
        <v>43992890.115791708</v>
      </c>
      <c r="E65" s="27">
        <f t="shared" si="7"/>
        <v>46073329.567972407</v>
      </c>
      <c r="F65" s="16">
        <f t="shared" si="7"/>
        <v>35005640.440454483</v>
      </c>
      <c r="G65" s="16">
        <f>+G54+G45+G36+G27+G18+G9</f>
        <v>26200789.953240536</v>
      </c>
      <c r="H65" s="16">
        <f t="shared" si="7"/>
        <v>26818643.122040264</v>
      </c>
      <c r="I65" s="16">
        <f t="shared" si="7"/>
        <v>0</v>
      </c>
      <c r="J65" s="16">
        <f t="shared" si="7"/>
        <v>0</v>
      </c>
      <c r="K65" s="16">
        <f t="shared" si="7"/>
        <v>0</v>
      </c>
      <c r="L65" s="16">
        <f t="shared" si="7"/>
        <v>0</v>
      </c>
      <c r="M65" s="16">
        <f t="shared" si="7"/>
        <v>0</v>
      </c>
      <c r="N65" s="16">
        <f t="shared" si="8"/>
        <v>0</v>
      </c>
      <c r="O65" s="28">
        <f t="shared" ref="O65:O70" si="9">SUM(C65:N65)</f>
        <v>228428205.32917345</v>
      </c>
    </row>
    <row r="66" spans="1:15">
      <c r="A66" s="26"/>
      <c r="B66" s="12" t="s">
        <v>19</v>
      </c>
      <c r="C66" s="27">
        <f t="shared" si="7"/>
        <v>103077850.22294667</v>
      </c>
      <c r="D66" s="27">
        <f t="shared" si="7"/>
        <v>91322584.340450853</v>
      </c>
      <c r="E66" s="27">
        <f t="shared" si="7"/>
        <v>96484077.874659091</v>
      </c>
      <c r="F66" s="16">
        <f t="shared" si="7"/>
        <v>113120143.7363348</v>
      </c>
      <c r="G66" s="16">
        <f>+G55+G46+G37+G28+G19+G10</f>
        <v>119663386.47207141</v>
      </c>
      <c r="H66" s="16">
        <f t="shared" si="7"/>
        <v>119407952.6079569</v>
      </c>
      <c r="I66" s="16">
        <f t="shared" si="7"/>
        <v>0</v>
      </c>
      <c r="J66" s="16">
        <f t="shared" si="7"/>
        <v>0</v>
      </c>
      <c r="K66" s="16">
        <f t="shared" si="7"/>
        <v>0</v>
      </c>
      <c r="L66" s="16">
        <f t="shared" si="7"/>
        <v>0</v>
      </c>
      <c r="M66" s="16">
        <f t="shared" si="7"/>
        <v>0</v>
      </c>
      <c r="N66" s="16">
        <f t="shared" si="8"/>
        <v>0</v>
      </c>
      <c r="O66" s="28">
        <f t="shared" si="9"/>
        <v>643075995.25441968</v>
      </c>
    </row>
    <row r="67" spans="1:15">
      <c r="A67" s="26"/>
      <c r="B67" s="12" t="s">
        <v>20</v>
      </c>
      <c r="C67" s="27">
        <f t="shared" si="7"/>
        <v>205694108.78914574</v>
      </c>
      <c r="D67" s="27">
        <f t="shared" si="7"/>
        <v>186465949.58858153</v>
      </c>
      <c r="E67" s="27">
        <f t="shared" si="7"/>
        <v>197900966.53093809</v>
      </c>
      <c r="F67" s="16">
        <f t="shared" si="7"/>
        <v>203937122.47229865</v>
      </c>
      <c r="G67" s="16">
        <f>+G56+G47+G38+G29+G20+G11</f>
        <v>202584956.93873811</v>
      </c>
      <c r="H67" s="16">
        <f t="shared" si="7"/>
        <v>205489162.17449433</v>
      </c>
      <c r="I67" s="16">
        <f t="shared" si="7"/>
        <v>0</v>
      </c>
      <c r="J67" s="16">
        <f t="shared" si="7"/>
        <v>0</v>
      </c>
      <c r="K67" s="16">
        <f t="shared" si="7"/>
        <v>0</v>
      </c>
      <c r="L67" s="16">
        <f t="shared" si="7"/>
        <v>0</v>
      </c>
      <c r="M67" s="16">
        <f t="shared" si="7"/>
        <v>0</v>
      </c>
      <c r="N67" s="16">
        <f t="shared" si="8"/>
        <v>0</v>
      </c>
      <c r="O67" s="28">
        <f t="shared" si="9"/>
        <v>1202072266.4941964</v>
      </c>
    </row>
    <row r="68" spans="1:15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>
      <c r="A69" s="26"/>
      <c r="B69" s="12" t="s">
        <v>21</v>
      </c>
      <c r="C69" s="27">
        <f t="shared" ref="C69:N70" si="10">+C58+C49+C40+C31+C22+C13</f>
        <v>498769.82979953295</v>
      </c>
      <c r="D69" s="27">
        <f t="shared" si="10"/>
        <v>460684.17010390759</v>
      </c>
      <c r="E69" s="27">
        <f t="shared" si="10"/>
        <v>483892.34033000469</v>
      </c>
      <c r="F69" s="16">
        <f>+F59+F49+F40+F31+F22+F13</f>
        <v>463562.01970613003</v>
      </c>
      <c r="G69" s="16">
        <f>+G58+G49+G40+G31+G22+G13</f>
        <v>545281.70960223675</v>
      </c>
      <c r="H69" s="16">
        <f t="shared" si="10"/>
        <v>489579.42026025057</v>
      </c>
      <c r="I69" s="16">
        <f t="shared" si="10"/>
        <v>0</v>
      </c>
      <c r="J69" s="16">
        <f t="shared" si="10"/>
        <v>0</v>
      </c>
      <c r="K69" s="16">
        <f t="shared" si="10"/>
        <v>0</v>
      </c>
      <c r="L69" s="16">
        <f t="shared" si="10"/>
        <v>0</v>
      </c>
      <c r="M69" s="16">
        <f t="shared" si="10"/>
        <v>0</v>
      </c>
      <c r="N69" s="16">
        <f t="shared" si="10"/>
        <v>0</v>
      </c>
      <c r="O69" s="28">
        <f t="shared" si="9"/>
        <v>2941769.4898020625</v>
      </c>
    </row>
    <row r="70" spans="1:15">
      <c r="A70" s="29"/>
      <c r="B70" s="30" t="s">
        <v>22</v>
      </c>
      <c r="C70" s="20">
        <f t="shared" si="10"/>
        <v>480370.15041530138</v>
      </c>
      <c r="D70" s="20">
        <f t="shared" si="10"/>
        <v>459433.26949489117</v>
      </c>
      <c r="E70" s="20">
        <f t="shared" si="10"/>
        <v>496208.01068484789</v>
      </c>
      <c r="F70" s="20">
        <f t="shared" si="10"/>
        <v>452447.31020104885</v>
      </c>
      <c r="G70" s="20">
        <f>+G59+G50+G41+G32+G23+G14</f>
        <v>524500.07010257244</v>
      </c>
      <c r="H70" s="20">
        <f t="shared" si="10"/>
        <v>461194.8201026321</v>
      </c>
      <c r="I70" s="20">
        <f t="shared" si="10"/>
        <v>0</v>
      </c>
      <c r="J70" s="20">
        <f t="shared" si="10"/>
        <v>0</v>
      </c>
      <c r="K70" s="20">
        <f t="shared" si="10"/>
        <v>0</v>
      </c>
      <c r="L70" s="20">
        <f t="shared" si="10"/>
        <v>0</v>
      </c>
      <c r="M70" s="20">
        <f t="shared" si="10"/>
        <v>0</v>
      </c>
      <c r="N70" s="20">
        <f t="shared" si="10"/>
        <v>0</v>
      </c>
      <c r="O70" s="31">
        <f t="shared" si="9"/>
        <v>2874153.6310012937</v>
      </c>
    </row>
    <row r="73" spans="1:15">
      <c r="A73" s="7" t="s">
        <v>29</v>
      </c>
    </row>
  </sheetData>
  <printOptions horizontalCentered="1" gridLines="1"/>
  <pageMargins left="0.25" right="0.25" top="0.5" bottom="0.5" header="0.3" footer="0.3"/>
  <pageSetup scale="54" orientation="landscape" horizontalDpi="4294967294" r:id="rId1"/>
  <headerFooter alignWithMargins="0">
    <oddFooter>&amp;L&amp;F   &amp;A&amp;C&amp;P&amp;R&amp;D 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zoomScaleNormal="100" workbookViewId="0">
      <selection activeCell="A8" sqref="A8"/>
    </sheetView>
  </sheetViews>
  <sheetFormatPr defaultRowHeight="12.75"/>
  <cols>
    <col min="1" max="1" width="12.7109375" customWidth="1"/>
    <col min="2" max="2" width="15.7109375" customWidth="1"/>
    <col min="3" max="6" width="12.7109375" customWidth="1"/>
    <col min="7" max="7" width="12.7109375" style="4" customWidth="1"/>
    <col min="8" max="14" width="12.7109375" customWidth="1"/>
    <col min="15" max="15" width="15.7109375" customWidth="1"/>
  </cols>
  <sheetData>
    <row r="1" spans="1: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1" t="s">
        <v>30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>
      <c r="A4" s="5"/>
      <c r="B4" s="2"/>
      <c r="C4" s="3"/>
      <c r="D4" s="3"/>
      <c r="E4" s="3"/>
      <c r="F4" s="35"/>
      <c r="G4" s="32"/>
      <c r="H4" s="3"/>
      <c r="I4" s="3"/>
      <c r="J4" s="3"/>
      <c r="K4" s="3"/>
      <c r="L4" s="3"/>
      <c r="M4" s="3"/>
      <c r="N4" s="3"/>
      <c r="O4" s="36"/>
    </row>
    <row r="5" spans="1:15">
      <c r="A5" s="7"/>
      <c r="B5" s="4"/>
      <c r="C5" s="8"/>
      <c r="D5" s="8"/>
      <c r="E5" s="8"/>
      <c r="F5" s="8"/>
      <c r="G5" s="8"/>
      <c r="H5" s="8"/>
      <c r="I5" s="8"/>
      <c r="J5" s="9"/>
      <c r="K5" s="8"/>
      <c r="L5" s="8"/>
      <c r="M5" s="8"/>
      <c r="N5" s="8"/>
      <c r="O5" s="10"/>
    </row>
    <row r="6" spans="1:15">
      <c r="A6" s="11"/>
      <c r="B6" s="12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>
      <c r="A7" s="15" t="s">
        <v>15</v>
      </c>
      <c r="B7" s="4" t="s">
        <v>16</v>
      </c>
      <c r="C7" s="16">
        <v>16</v>
      </c>
      <c r="D7" s="16">
        <v>14</v>
      </c>
      <c r="E7" s="16">
        <v>16</v>
      </c>
      <c r="F7" s="16">
        <v>16</v>
      </c>
      <c r="G7" s="16">
        <v>16</v>
      </c>
      <c r="H7" s="16">
        <v>15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7">
        <f>AVERAGE(C7:H7)</f>
        <v>15.5</v>
      </c>
    </row>
    <row r="8" spans="1:15">
      <c r="A8" s="7"/>
      <c r="B8" s="4" t="s">
        <v>17</v>
      </c>
      <c r="C8" s="16">
        <v>574848.61529541016</v>
      </c>
      <c r="D8" s="16">
        <v>468653.93276977539</v>
      </c>
      <c r="E8" s="16">
        <v>458642.7180480957</v>
      </c>
      <c r="F8" s="16">
        <v>421303.99578857422</v>
      </c>
      <c r="G8" s="16">
        <v>440862.68240356445</v>
      </c>
      <c r="H8" s="16">
        <v>473887.28942871094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8">
        <f>SUM(C8:N8)</f>
        <v>2838199.2337341309</v>
      </c>
    </row>
    <row r="9" spans="1:15">
      <c r="A9" s="7"/>
      <c r="B9" s="4" t="s">
        <v>18</v>
      </c>
      <c r="C9" s="16">
        <v>528511.77603149414</v>
      </c>
      <c r="D9" s="16">
        <v>409552.10882568359</v>
      </c>
      <c r="E9" s="16">
        <v>384833.53829956055</v>
      </c>
      <c r="F9" s="16">
        <v>293467.31619262695</v>
      </c>
      <c r="G9" s="16">
        <v>211372.85781478882</v>
      </c>
      <c r="H9" s="16">
        <v>224675.48942184448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8">
        <f t="shared" ref="O9:O11" si="0">SUM(C9:N9)</f>
        <v>2052413.0865859985</v>
      </c>
    </row>
    <row r="10" spans="1:15">
      <c r="A10" s="7"/>
      <c r="B10" s="4" t="s">
        <v>19</v>
      </c>
      <c r="C10" s="16">
        <v>1037532.7032470703</v>
      </c>
      <c r="D10" s="16">
        <v>819489.97961425781</v>
      </c>
      <c r="E10" s="16">
        <v>735336.61907958984</v>
      </c>
      <c r="F10" s="16">
        <v>714059.01422119141</v>
      </c>
      <c r="G10" s="16">
        <v>799411.06713867188</v>
      </c>
      <c r="H10" s="16">
        <v>868160.58657836914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8">
        <f t="shared" si="0"/>
        <v>4973989.9698791504</v>
      </c>
    </row>
    <row r="11" spans="1:15">
      <c r="A11" s="7"/>
      <c r="B11" s="4" t="s">
        <v>20</v>
      </c>
      <c r="C11" s="16">
        <v>2140893.0945739746</v>
      </c>
      <c r="D11" s="16">
        <v>1697696.0212097168</v>
      </c>
      <c r="E11" s="16">
        <v>1578812.8754272461</v>
      </c>
      <c r="F11" s="16">
        <v>1428830.3262023926</v>
      </c>
      <c r="G11" s="16">
        <v>1451646.6073570251</v>
      </c>
      <c r="H11" s="16">
        <v>1566723.3654289246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8">
        <f t="shared" si="0"/>
        <v>9864602.2901992798</v>
      </c>
    </row>
    <row r="12" spans="1:15">
      <c r="A12" s="7"/>
      <c r="B12" s="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>
      <c r="A13" s="7"/>
      <c r="B13" s="4" t="s">
        <v>21</v>
      </c>
      <c r="C13" s="16">
        <v>6292.8300188779831</v>
      </c>
      <c r="D13" s="16">
        <v>5082.6599901914597</v>
      </c>
      <c r="E13" s="16">
        <v>4958.0700434446335</v>
      </c>
      <c r="F13" s="16">
        <v>4286.2900103330621</v>
      </c>
      <c r="G13" s="16">
        <v>4537.6000269651413</v>
      </c>
      <c r="H13" s="16">
        <v>4155.8700188994417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8">
        <v>7150.6000000000013</v>
      </c>
    </row>
    <row r="14" spans="1:15">
      <c r="A14" s="7"/>
      <c r="B14" s="4" t="s">
        <v>22</v>
      </c>
      <c r="C14" s="16">
        <v>6357.7900561094302</v>
      </c>
      <c r="D14" s="16">
        <v>4980.4400347471237</v>
      </c>
      <c r="E14" s="16">
        <v>4655.8100298643121</v>
      </c>
      <c r="F14" s="16">
        <v>4049.5100001096744</v>
      </c>
      <c r="G14" s="16">
        <v>4443.2500056028384</v>
      </c>
      <c r="H14" s="16">
        <v>4076.8799807429318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8">
        <v>6899.5000000000009</v>
      </c>
    </row>
    <row r="15" spans="1:15">
      <c r="A15" s="7"/>
      <c r="B15" s="4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>
      <c r="A16" s="15" t="s">
        <v>23</v>
      </c>
      <c r="B16" s="4" t="s">
        <v>16</v>
      </c>
      <c r="C16" s="16">
        <v>15</v>
      </c>
      <c r="D16" s="16">
        <v>13</v>
      </c>
      <c r="E16" s="16">
        <v>15</v>
      </c>
      <c r="F16" s="16">
        <v>14</v>
      </c>
      <c r="G16" s="16">
        <v>15</v>
      </c>
      <c r="H16" s="16">
        <v>14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7">
        <f>AVERAGE(C16:H16)</f>
        <v>14.333333333333334</v>
      </c>
    </row>
    <row r="17" spans="1:15">
      <c r="A17" s="7"/>
      <c r="B17" s="4" t="s">
        <v>17</v>
      </c>
      <c r="C17" s="16">
        <v>589900.1640625</v>
      </c>
      <c r="D17" s="16">
        <v>584657.6630859375</v>
      </c>
      <c r="E17" s="16">
        <v>654316.05059814453</v>
      </c>
      <c r="F17" s="16">
        <v>522549.42304687575</v>
      </c>
      <c r="G17" s="16">
        <v>672604.1474609375</v>
      </c>
      <c r="H17" s="16">
        <v>604082.50390625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8">
        <f>SUM(C17:N17)</f>
        <v>3628109.9521606453</v>
      </c>
    </row>
    <row r="18" spans="1:15">
      <c r="A18" s="7"/>
      <c r="B18" s="4" t="s">
        <v>18</v>
      </c>
      <c r="C18" s="16">
        <v>499719.958984375</v>
      </c>
      <c r="D18" s="16">
        <v>486303.7353515625</v>
      </c>
      <c r="E18" s="16">
        <v>520215.4443359375</v>
      </c>
      <c r="F18" s="16">
        <v>333885.6630859375</v>
      </c>
      <c r="G18" s="16">
        <v>346507.171875</v>
      </c>
      <c r="H18" s="16">
        <v>311006.5869140625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8">
        <f t="shared" ref="O18:O23" si="1">SUM(C18:N18)</f>
        <v>2497638.560546875</v>
      </c>
    </row>
    <row r="19" spans="1:15">
      <c r="A19" s="7"/>
      <c r="B19" s="4" t="s">
        <v>19</v>
      </c>
      <c r="C19" s="16">
        <v>866619.310546875</v>
      </c>
      <c r="D19" s="16">
        <v>812905.0546875</v>
      </c>
      <c r="E19" s="16">
        <v>914928.84295654297</v>
      </c>
      <c r="F19" s="16">
        <v>729645.26093750075</v>
      </c>
      <c r="G19" s="16">
        <v>1112148.2890625</v>
      </c>
      <c r="H19" s="16">
        <v>876848.068359375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8">
        <f t="shared" si="1"/>
        <v>5313094.8265502937</v>
      </c>
    </row>
    <row r="20" spans="1:15">
      <c r="A20" s="7"/>
      <c r="B20" s="4" t="s">
        <v>20</v>
      </c>
      <c r="C20" s="16">
        <v>1956239.43359375</v>
      </c>
      <c r="D20" s="16">
        <v>1883866.453125</v>
      </c>
      <c r="E20" s="16">
        <v>2089460.337890625</v>
      </c>
      <c r="F20" s="16">
        <v>1586080.347070314</v>
      </c>
      <c r="G20" s="16">
        <v>2131259.6083984375</v>
      </c>
      <c r="H20" s="16">
        <v>1791937.1591796875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8">
        <f t="shared" si="1"/>
        <v>11438843.339257814</v>
      </c>
    </row>
    <row r="21" spans="1:15">
      <c r="A21" s="7"/>
      <c r="B21" s="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>
      <c r="A22" s="7"/>
      <c r="B22" s="4" t="s">
        <v>21</v>
      </c>
      <c r="C22" s="16">
        <v>5939.2799987792969</v>
      </c>
      <c r="D22" s="16">
        <v>5480.5799331665057</v>
      </c>
      <c r="E22" s="16">
        <v>6493.2000579833984</v>
      </c>
      <c r="F22" s="16">
        <v>5391.6799926757803</v>
      </c>
      <c r="G22" s="16">
        <v>6899.7299957275391</v>
      </c>
      <c r="H22" s="16">
        <v>5878.7299957275409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8">
        <f t="shared" si="1"/>
        <v>36083.199974060059</v>
      </c>
    </row>
    <row r="23" spans="1:15">
      <c r="A23" s="7"/>
      <c r="B23" s="4" t="s">
        <v>22</v>
      </c>
      <c r="C23" s="16">
        <v>5705.1300354003924</v>
      </c>
      <c r="D23" s="16">
        <v>5409.7799530029297</v>
      </c>
      <c r="E23" s="16">
        <v>5531.9499969482422</v>
      </c>
      <c r="F23" s="16">
        <v>4918.7499923706055</v>
      </c>
      <c r="G23" s="16">
        <v>6539.7799911499023</v>
      </c>
      <c r="H23" s="16">
        <v>5767.6999206542987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8">
        <f t="shared" si="1"/>
        <v>33873.089889526367</v>
      </c>
    </row>
    <row r="24" spans="1:15">
      <c r="A24" s="7"/>
      <c r="B24" s="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>
      <c r="A25" s="15" t="s">
        <v>24</v>
      </c>
      <c r="B25" s="4" t="s">
        <v>16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34">
        <f>AVERAGE(C25:H25)</f>
        <v>0</v>
      </c>
    </row>
    <row r="26" spans="1:15">
      <c r="A26" s="7"/>
      <c r="B26" s="4" t="s">
        <v>17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f>SUM(C26:N26)</f>
        <v>0</v>
      </c>
    </row>
    <row r="27" spans="1:15">
      <c r="A27" s="7"/>
      <c r="B27" s="4" t="s">
        <v>18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f t="shared" ref="O27:O32" si="2">SUM(C27:N27)</f>
        <v>0</v>
      </c>
    </row>
    <row r="28" spans="1:15">
      <c r="A28" s="7"/>
      <c r="B28" s="4" t="s">
        <v>19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f t="shared" si="2"/>
        <v>0</v>
      </c>
    </row>
    <row r="29" spans="1:15">
      <c r="A29" s="7"/>
      <c r="B29" s="4" t="s">
        <v>20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f t="shared" si="2"/>
        <v>0</v>
      </c>
    </row>
    <row r="30" spans="1:15">
      <c r="A30" s="7"/>
      <c r="B30" s="4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>
      <c r="A31" s="7"/>
      <c r="B31" s="4" t="s">
        <v>21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f t="shared" si="2"/>
        <v>0</v>
      </c>
    </row>
    <row r="32" spans="1:15">
      <c r="A32" s="7"/>
      <c r="B32" s="4" t="s">
        <v>22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f t="shared" si="2"/>
        <v>0</v>
      </c>
    </row>
    <row r="33" spans="1:15">
      <c r="A33" s="7"/>
      <c r="B33" s="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15" t="s">
        <v>25</v>
      </c>
      <c r="B34" s="4" t="s">
        <v>16</v>
      </c>
      <c r="C34" s="16">
        <v>2</v>
      </c>
      <c r="D34" s="16">
        <v>2</v>
      </c>
      <c r="E34" s="16">
        <v>2</v>
      </c>
      <c r="F34" s="16">
        <v>2</v>
      </c>
      <c r="G34" s="16">
        <v>2</v>
      </c>
      <c r="H34" s="16">
        <v>2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7">
        <f>AVERAGE(C34:H34)</f>
        <v>2</v>
      </c>
    </row>
    <row r="35" spans="1:15">
      <c r="A35" s="7"/>
      <c r="B35" s="4" t="s">
        <v>17</v>
      </c>
      <c r="C35" s="16">
        <v>45495</v>
      </c>
      <c r="D35" s="16">
        <v>3807.0999755859402</v>
      </c>
      <c r="E35" s="16">
        <v>1469.80004882813</v>
      </c>
      <c r="F35" s="16">
        <v>5311.6999511718805</v>
      </c>
      <c r="G35" s="16">
        <v>89452.296875</v>
      </c>
      <c r="H35" s="8">
        <v>88225.3984375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8">
        <f>SUM(C35:N35)</f>
        <v>233761.29528808594</v>
      </c>
    </row>
    <row r="36" spans="1:15">
      <c r="A36" s="7"/>
      <c r="B36" s="4" t="s">
        <v>18</v>
      </c>
      <c r="C36" s="16">
        <v>39924.1015625</v>
      </c>
      <c r="D36" s="16">
        <v>4415.0999755859402</v>
      </c>
      <c r="E36" s="16">
        <v>1200.59997558594</v>
      </c>
      <c r="F36" s="16">
        <v>2455.0999755859402</v>
      </c>
      <c r="G36" s="16">
        <v>51733.19921875</v>
      </c>
      <c r="H36" s="8">
        <v>65550.6015625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8">
        <f t="shared" ref="O36:O41" si="3">SUM(C36:N36)</f>
        <v>165278.70227050781</v>
      </c>
    </row>
    <row r="37" spans="1:15">
      <c r="A37" s="7"/>
      <c r="B37" s="4" t="s">
        <v>19</v>
      </c>
      <c r="C37" s="16">
        <v>8813.7001953125</v>
      </c>
      <c r="D37" s="16">
        <v>7932</v>
      </c>
      <c r="E37" s="16">
        <v>3730.5</v>
      </c>
      <c r="F37" s="16">
        <v>16633</v>
      </c>
      <c r="G37" s="16">
        <v>32427.2998046875</v>
      </c>
      <c r="H37" s="8">
        <v>7516.89990234375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8">
        <f t="shared" si="3"/>
        <v>77053.39990234375</v>
      </c>
    </row>
    <row r="38" spans="1:15">
      <c r="A38" s="7"/>
      <c r="B38" s="4" t="s">
        <v>20</v>
      </c>
      <c r="C38" s="16">
        <v>94232.8017578125</v>
      </c>
      <c r="D38" s="16">
        <v>16154.19995117188</v>
      </c>
      <c r="E38" s="16">
        <v>6400.9000244140698</v>
      </c>
      <c r="F38" s="16">
        <v>24399.79992675782</v>
      </c>
      <c r="G38" s="16">
        <v>173612.7958984375</v>
      </c>
      <c r="H38" s="16">
        <v>161292.89990234375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8">
        <f t="shared" si="3"/>
        <v>476093.3974609375</v>
      </c>
    </row>
    <row r="39" spans="1:15">
      <c r="A39" s="7"/>
      <c r="B39" s="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5">
      <c r="A40" s="7"/>
      <c r="B40" s="4" t="s">
        <v>21</v>
      </c>
      <c r="C40" s="16">
        <v>1126.80004882813</v>
      </c>
      <c r="D40" s="16">
        <v>686.79999923706055</v>
      </c>
      <c r="E40" s="16">
        <v>17.100000381469702</v>
      </c>
      <c r="F40" s="16">
        <v>772.5</v>
      </c>
      <c r="G40" s="16">
        <v>1870.40002441406</v>
      </c>
      <c r="H40" s="16">
        <v>1656.5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8">
        <f t="shared" si="3"/>
        <v>6130.1000728607205</v>
      </c>
    </row>
    <row r="41" spans="1:15">
      <c r="A41" s="7"/>
      <c r="B41" s="4" t="s">
        <v>22</v>
      </c>
      <c r="C41" s="16">
        <v>1097.09997558594</v>
      </c>
      <c r="D41" s="16">
        <v>505.70000076293951</v>
      </c>
      <c r="E41" s="16">
        <v>15.300000190734901</v>
      </c>
      <c r="F41" s="16">
        <v>738.39999961853027</v>
      </c>
      <c r="G41" s="16">
        <v>1456.90002441406</v>
      </c>
      <c r="H41" s="16">
        <v>1097.09997558594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8">
        <f t="shared" si="3"/>
        <v>4910.4999761581448</v>
      </c>
    </row>
    <row r="42" spans="1:15">
      <c r="A42" s="7"/>
      <c r="B42" s="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5">
      <c r="A43" s="15" t="s">
        <v>26</v>
      </c>
      <c r="B43" s="4" t="s">
        <v>16</v>
      </c>
      <c r="C43" s="16">
        <v>9</v>
      </c>
      <c r="D43" s="16">
        <v>9</v>
      </c>
      <c r="E43" s="16">
        <v>9</v>
      </c>
      <c r="F43" s="16">
        <v>9</v>
      </c>
      <c r="G43" s="16">
        <v>9</v>
      </c>
      <c r="H43" s="16">
        <v>9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7">
        <f>AVERAGE(C43:H43)</f>
        <v>9</v>
      </c>
    </row>
    <row r="44" spans="1:15">
      <c r="A44" s="7"/>
      <c r="B44" s="4" t="s">
        <v>17</v>
      </c>
      <c r="C44" s="16">
        <v>115790.84427976608</v>
      </c>
      <c r="D44" s="16">
        <v>132500.89891815186</v>
      </c>
      <c r="E44" s="16">
        <v>105178.42324829102</v>
      </c>
      <c r="F44" s="16">
        <v>94583.725384533405</v>
      </c>
      <c r="G44" s="16">
        <v>86522.340148925781</v>
      </c>
      <c r="H44" s="16">
        <v>56130.194926738754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8">
        <f>SUM(C44:N44)</f>
        <v>590706.42690640688</v>
      </c>
    </row>
    <row r="45" spans="1:15">
      <c r="A45" s="7"/>
      <c r="B45" s="4" t="s">
        <v>18</v>
      </c>
      <c r="C45" s="16">
        <v>105745.77627563477</v>
      </c>
      <c r="D45" s="16">
        <v>110931.00058594346</v>
      </c>
      <c r="E45" s="16">
        <v>84461.802337646484</v>
      </c>
      <c r="F45" s="16">
        <v>56625.374420166016</v>
      </c>
      <c r="G45" s="16">
        <v>39748.169708251968</v>
      </c>
      <c r="H45" s="16">
        <v>25551.274993896492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8">
        <f t="shared" ref="O45:O50" si="4">SUM(C45:N45)</f>
        <v>423063.39832153916</v>
      </c>
    </row>
    <row r="46" spans="1:15">
      <c r="A46" s="7"/>
      <c r="B46" s="4" t="s">
        <v>19</v>
      </c>
      <c r="C46" s="16">
        <v>236217.54661130905</v>
      </c>
      <c r="D46" s="16">
        <v>263256.91871261597</v>
      </c>
      <c r="E46" s="16">
        <v>211175.0143237114</v>
      </c>
      <c r="F46" s="16">
        <v>191670.35217285156</v>
      </c>
      <c r="G46" s="16">
        <v>199825.20373535156</v>
      </c>
      <c r="H46" s="16">
        <v>125139.2902636528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8">
        <f>SUM(C46:N46)</f>
        <v>1227284.3258194923</v>
      </c>
    </row>
    <row r="47" spans="1:15">
      <c r="A47" s="7"/>
      <c r="B47" s="4" t="s">
        <v>20</v>
      </c>
      <c r="C47" s="16">
        <v>457754.1671667099</v>
      </c>
      <c r="D47" s="16">
        <v>506688.81821671128</v>
      </c>
      <c r="E47" s="16">
        <v>400815.2399096489</v>
      </c>
      <c r="F47" s="16">
        <v>342879.45197755098</v>
      </c>
      <c r="G47" s="16">
        <v>326095.7135925293</v>
      </c>
      <c r="H47" s="16">
        <v>206820.76018428805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8">
        <f t="shared" si="4"/>
        <v>2241054.1510474384</v>
      </c>
    </row>
    <row r="48" spans="1:15">
      <c r="A48" s="7"/>
      <c r="B48" s="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>
      <c r="A49" s="7"/>
      <c r="B49" s="4" t="s">
        <v>21</v>
      </c>
      <c r="C49" s="16">
        <v>1746.0999813079843</v>
      </c>
      <c r="D49" s="16">
        <v>1334.900024414063</v>
      </c>
      <c r="E49" s="16">
        <v>1153</v>
      </c>
      <c r="F49" s="16">
        <v>3775.2500419616745</v>
      </c>
      <c r="G49" s="16">
        <v>2372.7999992370605</v>
      </c>
      <c r="H49" s="16">
        <v>635.40001296997139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8">
        <f t="shared" si="4"/>
        <v>11017.450059890754</v>
      </c>
    </row>
    <row r="50" spans="1:15">
      <c r="A50" s="7"/>
      <c r="B50" s="4" t="s">
        <v>22</v>
      </c>
      <c r="C50" s="16">
        <v>1748.6000118255613</v>
      </c>
      <c r="D50" s="16">
        <v>1247.7999992370605</v>
      </c>
      <c r="E50" s="16">
        <v>1073.900024414062</v>
      </c>
      <c r="F50" s="16">
        <v>869.75</v>
      </c>
      <c r="G50" s="16">
        <v>2233.3499965667725</v>
      </c>
      <c r="H50" s="16">
        <v>727.50000572204624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8">
        <f t="shared" si="4"/>
        <v>7900.9000377655029</v>
      </c>
    </row>
    <row r="51" spans="1:15">
      <c r="A51" s="7"/>
      <c r="B51" s="4"/>
      <c r="C51" s="19"/>
      <c r="D51" s="19"/>
      <c r="E51" s="19"/>
      <c r="F51" s="19"/>
      <c r="G51" s="19"/>
      <c r="H51" s="16"/>
      <c r="I51" s="16"/>
      <c r="J51" s="16"/>
      <c r="K51" s="16"/>
      <c r="L51" s="16"/>
      <c r="M51" s="16"/>
      <c r="N51" s="16"/>
      <c r="O51" s="18"/>
    </row>
    <row r="52" spans="1:15">
      <c r="A52" s="15" t="s">
        <v>27</v>
      </c>
      <c r="B52" s="4" t="s">
        <v>16</v>
      </c>
      <c r="C52" s="16">
        <v>9</v>
      </c>
      <c r="D52" s="16">
        <v>9</v>
      </c>
      <c r="E52" s="16">
        <v>9</v>
      </c>
      <c r="F52" s="16">
        <v>9</v>
      </c>
      <c r="G52" s="16">
        <v>9</v>
      </c>
      <c r="H52" s="16">
        <v>9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7">
        <f>AVERAGE(C52:H52)</f>
        <v>9</v>
      </c>
    </row>
    <row r="53" spans="1:15">
      <c r="A53" s="7"/>
      <c r="B53" s="4" t="s">
        <v>17</v>
      </c>
      <c r="C53" s="16">
        <v>64706.029541015632</v>
      </c>
      <c r="D53" s="16">
        <v>54898.176736325033</v>
      </c>
      <c r="E53" s="16">
        <v>60827.689941406265</v>
      </c>
      <c r="F53" s="16">
        <v>157388.1298828125</v>
      </c>
      <c r="G53" s="16">
        <v>409989.93603515625</v>
      </c>
      <c r="H53" s="16">
        <v>132048.96606640518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8">
        <f>SUM(C53:N53)</f>
        <v>879858.92820312083</v>
      </c>
    </row>
    <row r="54" spans="1:15">
      <c r="A54" s="7"/>
      <c r="B54" s="4" t="s">
        <v>18</v>
      </c>
      <c r="C54" s="16">
        <v>56719.320068359382</v>
      </c>
      <c r="D54" s="16">
        <v>35436.6904296875</v>
      </c>
      <c r="E54" s="16">
        <v>65251.581726074233</v>
      </c>
      <c r="F54" s="16">
        <v>85870.960083007827</v>
      </c>
      <c r="G54" s="16">
        <v>168819.20874023437</v>
      </c>
      <c r="H54" s="16">
        <v>36377.05859375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8">
        <f t="shared" ref="O54:O59" si="5">SUM(C54:N54)</f>
        <v>448474.81964111328</v>
      </c>
    </row>
    <row r="55" spans="1:15">
      <c r="A55" s="7"/>
      <c r="B55" s="4" t="s">
        <v>19</v>
      </c>
      <c r="C55" s="16">
        <v>110487.64013671875</v>
      </c>
      <c r="D55" s="16">
        <v>94912.44140625</v>
      </c>
      <c r="E55" s="16">
        <v>143036.92114257812</v>
      </c>
      <c r="F55" s="16">
        <v>326253.36962890625</v>
      </c>
      <c r="G55" s="16">
        <v>741389.076171875</v>
      </c>
      <c r="H55" s="16">
        <v>394354.6845703125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8">
        <f t="shared" si="5"/>
        <v>1810434.1330566406</v>
      </c>
    </row>
    <row r="56" spans="1:15">
      <c r="A56" s="7"/>
      <c r="B56" s="4" t="s">
        <v>20</v>
      </c>
      <c r="C56" s="16">
        <v>231912.98974609375</v>
      </c>
      <c r="D56" s="16">
        <v>185247.30857226253</v>
      </c>
      <c r="E56" s="16">
        <v>269116.19281005859</v>
      </c>
      <c r="F56" s="16">
        <v>569512.45959472656</v>
      </c>
      <c r="G56" s="16">
        <v>1320198.2209472656</v>
      </c>
      <c r="H56" s="16">
        <v>562780.70923046768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8">
        <f t="shared" si="5"/>
        <v>3138767.8809008747</v>
      </c>
    </row>
    <row r="57" spans="1:15">
      <c r="A57" s="7"/>
      <c r="B57" s="4"/>
      <c r="C57" s="16"/>
      <c r="D57" s="16"/>
      <c r="E57" s="16"/>
      <c r="F57" s="16"/>
      <c r="G57"/>
      <c r="I57" s="16"/>
      <c r="J57" s="16"/>
      <c r="K57" s="16"/>
      <c r="L57" s="16"/>
      <c r="M57" s="16"/>
      <c r="N57" s="16"/>
      <c r="O57" s="18"/>
    </row>
    <row r="58" spans="1:15">
      <c r="A58" s="7"/>
      <c r="B58" s="4" t="s">
        <v>21</v>
      </c>
      <c r="C58" s="16">
        <v>4466</v>
      </c>
      <c r="D58" s="16">
        <v>4523</v>
      </c>
      <c r="E58" s="16">
        <v>7907</v>
      </c>
      <c r="F58" s="16">
        <v>9657</v>
      </c>
      <c r="G58" s="16">
        <v>17530</v>
      </c>
      <c r="H58" s="16">
        <v>7347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8">
        <f t="shared" si="5"/>
        <v>51430</v>
      </c>
    </row>
    <row r="59" spans="1:15">
      <c r="A59" s="7"/>
      <c r="B59" s="4" t="s">
        <v>22</v>
      </c>
      <c r="C59" s="16">
        <v>4488</v>
      </c>
      <c r="D59" s="16">
        <v>4482</v>
      </c>
      <c r="E59" s="16">
        <v>9074</v>
      </c>
      <c r="F59" s="16">
        <v>9113</v>
      </c>
      <c r="G59" s="16">
        <v>12832</v>
      </c>
      <c r="H59" s="16">
        <v>6596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8">
        <f t="shared" si="5"/>
        <v>46585</v>
      </c>
    </row>
    <row r="60" spans="1:15">
      <c r="A60" s="7"/>
      <c r="B60" s="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>
      <c r="A61" s="7"/>
      <c r="B61" s="4"/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>
      <c r="A62" s="22" t="s">
        <v>28</v>
      </c>
      <c r="B62" s="23" t="s">
        <v>16</v>
      </c>
      <c r="C62" s="24">
        <f>+C52+C43+C34+C25+C16+C7</f>
        <v>51</v>
      </c>
      <c r="D62" s="24">
        <f t="shared" ref="D62:N62" si="6">+D52+D43+D34+D25+D16+D7</f>
        <v>47</v>
      </c>
      <c r="E62" s="24">
        <f t="shared" si="6"/>
        <v>51</v>
      </c>
      <c r="F62" s="16">
        <f t="shared" si="6"/>
        <v>50</v>
      </c>
      <c r="G62" s="16">
        <f t="shared" si="6"/>
        <v>51</v>
      </c>
      <c r="H62" s="16">
        <f t="shared" si="6"/>
        <v>49</v>
      </c>
      <c r="I62" s="16">
        <f t="shared" si="6"/>
        <v>0</v>
      </c>
      <c r="J62" s="16">
        <f t="shared" si="6"/>
        <v>0</v>
      </c>
      <c r="K62" s="16">
        <f t="shared" si="6"/>
        <v>0</v>
      </c>
      <c r="L62" s="16">
        <f t="shared" si="6"/>
        <v>0</v>
      </c>
      <c r="M62" s="16">
        <f t="shared" si="6"/>
        <v>0</v>
      </c>
      <c r="N62" s="16">
        <f t="shared" si="6"/>
        <v>0</v>
      </c>
      <c r="O62" s="25">
        <f>AVERAGE(C62:H62)</f>
        <v>49.833333333333336</v>
      </c>
    </row>
    <row r="63" spans="1:15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>
      <c r="A64" s="26"/>
      <c r="B64" s="12" t="s">
        <v>17</v>
      </c>
      <c r="C64" s="27">
        <f>+C53+C44+C35+C26+C17+C8</f>
        <v>1390740.6531786919</v>
      </c>
      <c r="D64" s="27">
        <f t="shared" ref="D64:N67" si="7">+D53+D44+D35+D26+D17+D8</f>
        <v>1244517.7714857757</v>
      </c>
      <c r="E64" s="27">
        <f t="shared" si="7"/>
        <v>1280434.6818847656</v>
      </c>
      <c r="F64" s="16">
        <f t="shared" si="7"/>
        <v>1201136.9740539677</v>
      </c>
      <c r="G64" s="16">
        <f t="shared" si="7"/>
        <v>1699431.402923584</v>
      </c>
      <c r="H64" s="16">
        <f>+H53+H44+H35+H26+H17+H8</f>
        <v>1354374.3527656049</v>
      </c>
      <c r="I64" s="16">
        <f t="shared" si="7"/>
        <v>0</v>
      </c>
      <c r="J64" s="16">
        <f t="shared" si="7"/>
        <v>0</v>
      </c>
      <c r="K64" s="16">
        <f t="shared" si="7"/>
        <v>0</v>
      </c>
      <c r="L64" s="16">
        <f t="shared" si="7"/>
        <v>0</v>
      </c>
      <c r="M64" s="16">
        <f t="shared" si="7"/>
        <v>0</v>
      </c>
      <c r="N64" s="16">
        <f t="shared" si="7"/>
        <v>0</v>
      </c>
      <c r="O64" s="28">
        <f>SUM(C64:N64)</f>
        <v>8170635.8362923898</v>
      </c>
    </row>
    <row r="65" spans="1:15">
      <c r="A65" s="26"/>
      <c r="B65" s="12" t="s">
        <v>18</v>
      </c>
      <c r="C65" s="27">
        <f>+C54+C45+C36+C27+C18+C9</f>
        <v>1230620.9329223633</v>
      </c>
      <c r="D65" s="27">
        <f t="shared" si="7"/>
        <v>1046638.635168463</v>
      </c>
      <c r="E65" s="27">
        <f t="shared" si="7"/>
        <v>1055962.9666748047</v>
      </c>
      <c r="F65" s="16">
        <f t="shared" si="7"/>
        <v>772304.41375732422</v>
      </c>
      <c r="G65" s="16">
        <f t="shared" si="7"/>
        <v>818180.60735702515</v>
      </c>
      <c r="H65" s="16">
        <f t="shared" si="7"/>
        <v>663161.01148605347</v>
      </c>
      <c r="I65" s="16">
        <f t="shared" si="7"/>
        <v>0</v>
      </c>
      <c r="J65" s="16">
        <f t="shared" si="7"/>
        <v>0</v>
      </c>
      <c r="K65" s="16">
        <f t="shared" si="7"/>
        <v>0</v>
      </c>
      <c r="L65" s="16">
        <f t="shared" si="7"/>
        <v>0</v>
      </c>
      <c r="M65" s="16">
        <f t="shared" si="7"/>
        <v>0</v>
      </c>
      <c r="N65" s="16">
        <f t="shared" si="7"/>
        <v>0</v>
      </c>
      <c r="O65" s="28">
        <f t="shared" ref="O65:O70" si="8">SUM(C65:N65)</f>
        <v>5586868.5673660338</v>
      </c>
    </row>
    <row r="66" spans="1:15">
      <c r="A66" s="26"/>
      <c r="B66" s="12" t="s">
        <v>19</v>
      </c>
      <c r="C66" s="27">
        <f>+C55+C46+C37+C28+C19+C10</f>
        <v>2259670.9007372856</v>
      </c>
      <c r="D66" s="27">
        <f t="shared" si="7"/>
        <v>1998496.3944206238</v>
      </c>
      <c r="E66" s="27">
        <f t="shared" si="7"/>
        <v>2008207.8975024223</v>
      </c>
      <c r="F66" s="16">
        <f t="shared" si="7"/>
        <v>1978260.99696045</v>
      </c>
      <c r="G66" s="16">
        <f t="shared" si="7"/>
        <v>2885200.9359130859</v>
      </c>
      <c r="H66" s="16">
        <f t="shared" si="7"/>
        <v>2272019.5296740532</v>
      </c>
      <c r="I66" s="16">
        <f t="shared" si="7"/>
        <v>0</v>
      </c>
      <c r="J66" s="16">
        <f t="shared" si="7"/>
        <v>0</v>
      </c>
      <c r="K66" s="16">
        <f t="shared" si="7"/>
        <v>0</v>
      </c>
      <c r="L66" s="16">
        <f t="shared" si="7"/>
        <v>0</v>
      </c>
      <c r="M66" s="16">
        <f t="shared" si="7"/>
        <v>0</v>
      </c>
      <c r="N66" s="16">
        <f t="shared" si="7"/>
        <v>0</v>
      </c>
      <c r="O66" s="28">
        <f t="shared" si="8"/>
        <v>13401856.655207921</v>
      </c>
    </row>
    <row r="67" spans="1:15">
      <c r="A67" s="26"/>
      <c r="B67" s="12" t="s">
        <v>20</v>
      </c>
      <c r="C67" s="27">
        <f>+C56+C47+C38+C29+C20+C11</f>
        <v>4881032.4868383408</v>
      </c>
      <c r="D67" s="27">
        <f t="shared" si="7"/>
        <v>4289652.8010748625</v>
      </c>
      <c r="E67" s="27">
        <f t="shared" si="7"/>
        <v>4344605.5460619926</v>
      </c>
      <c r="F67" s="16">
        <f t="shared" si="7"/>
        <v>3951702.3847717419</v>
      </c>
      <c r="G67" s="16">
        <f t="shared" si="7"/>
        <v>5402812.9461936951</v>
      </c>
      <c r="H67" s="16">
        <f>+H56+H47+H38+H29+H20+H11</f>
        <v>4289554.8939257115</v>
      </c>
      <c r="I67" s="16">
        <f t="shared" si="7"/>
        <v>0</v>
      </c>
      <c r="J67" s="16">
        <f t="shared" si="7"/>
        <v>0</v>
      </c>
      <c r="K67" s="16">
        <f t="shared" si="7"/>
        <v>0</v>
      </c>
      <c r="L67" s="16">
        <f t="shared" si="7"/>
        <v>0</v>
      </c>
      <c r="M67" s="16">
        <f t="shared" si="7"/>
        <v>0</v>
      </c>
      <c r="N67" s="16">
        <f t="shared" si="7"/>
        <v>0</v>
      </c>
      <c r="O67" s="28">
        <f t="shared" si="8"/>
        <v>27159361.058866344</v>
      </c>
    </row>
    <row r="68" spans="1:15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>
      <c r="A69" s="26"/>
      <c r="B69" s="12" t="s">
        <v>21</v>
      </c>
      <c r="C69" s="27">
        <f t="shared" ref="C69:N70" si="9">+C58+C49+C40+C31+C22+C13</f>
        <v>19571.010047793396</v>
      </c>
      <c r="D69" s="27">
        <f t="shared" si="9"/>
        <v>17107.939947009087</v>
      </c>
      <c r="E69" s="27">
        <f t="shared" si="9"/>
        <v>20528.370101809502</v>
      </c>
      <c r="F69" s="27">
        <f t="shared" si="9"/>
        <v>23882.720044970516</v>
      </c>
      <c r="G69" s="27">
        <f t="shared" si="9"/>
        <v>33210.530046343803</v>
      </c>
      <c r="H69" s="27">
        <f t="shared" si="9"/>
        <v>19673.500027596954</v>
      </c>
      <c r="I69" s="16">
        <f t="shared" si="9"/>
        <v>0</v>
      </c>
      <c r="J69" s="16">
        <f t="shared" si="9"/>
        <v>0</v>
      </c>
      <c r="K69" s="16">
        <f t="shared" si="9"/>
        <v>0</v>
      </c>
      <c r="L69" s="16">
        <f t="shared" si="9"/>
        <v>0</v>
      </c>
      <c r="M69" s="16">
        <f t="shared" si="9"/>
        <v>0</v>
      </c>
      <c r="N69" s="16">
        <f t="shared" si="9"/>
        <v>0</v>
      </c>
      <c r="O69" s="28">
        <f t="shared" si="8"/>
        <v>133974.07021552327</v>
      </c>
    </row>
    <row r="70" spans="1:15">
      <c r="A70" s="29"/>
      <c r="B70" s="30" t="s">
        <v>22</v>
      </c>
      <c r="C70" s="20">
        <f t="shared" si="9"/>
        <v>19396.620078921325</v>
      </c>
      <c r="D70" s="20">
        <f t="shared" si="9"/>
        <v>16625.719987750053</v>
      </c>
      <c r="E70" s="20">
        <f>+E59+E50+E41+E32+E23+E14</f>
        <v>20350.960051417351</v>
      </c>
      <c r="F70" s="20">
        <f t="shared" si="9"/>
        <v>19689.409992098808</v>
      </c>
      <c r="G70" s="20">
        <f t="shared" si="9"/>
        <v>27505.280017733574</v>
      </c>
      <c r="H70" s="20">
        <f t="shared" si="9"/>
        <v>18265.179882705215</v>
      </c>
      <c r="I70" s="20">
        <f t="shared" si="9"/>
        <v>0</v>
      </c>
      <c r="J70" s="20">
        <f t="shared" si="9"/>
        <v>0</v>
      </c>
      <c r="K70" s="20">
        <f t="shared" si="9"/>
        <v>0</v>
      </c>
      <c r="L70" s="20">
        <f t="shared" si="9"/>
        <v>0</v>
      </c>
      <c r="M70" s="20">
        <f t="shared" si="9"/>
        <v>0</v>
      </c>
      <c r="N70" s="20">
        <f t="shared" si="9"/>
        <v>0</v>
      </c>
      <c r="O70" s="31">
        <f t="shared" si="8"/>
        <v>121833.17001062632</v>
      </c>
    </row>
    <row r="71" spans="1:15">
      <c r="A71" s="7"/>
      <c r="B71" s="4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4"/>
    </row>
    <row r="72" spans="1:15">
      <c r="A72" s="7"/>
      <c r="B72" s="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4"/>
    </row>
    <row r="73" spans="1:15">
      <c r="A73" s="7" t="s">
        <v>29</v>
      </c>
      <c r="B73" s="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4"/>
    </row>
  </sheetData>
  <printOptions horizontalCentered="1" gridLines="1"/>
  <pageMargins left="0.25" right="0.25" top="0.5" bottom="0.5" header="0.3" footer="0.3"/>
  <pageSetup scale="54" orientation="landscape" horizontalDpi="4294967294" r:id="rId1"/>
  <headerFooter alignWithMargins="0">
    <oddFooter>&amp;L&amp;Z&amp;F&amp;A&amp;C&amp;P&amp;R&amp;D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 All  CY</vt:lpstr>
      <vt:lpstr>Summary SOP CY</vt:lpstr>
      <vt:lpstr>'Summary All  CY'!Print_Area</vt:lpstr>
      <vt:lpstr>'Summary SOP CY'!Print_Area</vt:lpstr>
      <vt:lpstr>'Summary All  CY'!Print_Titles</vt:lpstr>
      <vt:lpstr>'Summary SOP CY'!Print_Titles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Rhonda Poirier</cp:lastModifiedBy>
  <cp:lastPrinted>2019-07-23T21:19:51Z</cp:lastPrinted>
  <dcterms:created xsi:type="dcterms:W3CDTF">2018-08-01T15:51:58Z</dcterms:created>
  <dcterms:modified xsi:type="dcterms:W3CDTF">2019-07-23T21:20:05Z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-640969478</vt:i4>
  </property>
  <property fmtid="{D5CDD505-2E9C-101B-9397-08002B2CF9AE}" pid="3" name="_NewReviewCycle">
    <vt:lpwstr/>
  </property>
  <property fmtid="{D5CDD505-2E9C-101B-9397-08002B2CF9AE}" pid="4" name="_EmailSubject">
    <vt:lpwstr>MPUC Standard Offer January 1, 2020 term - CMP Medium &amp; Large Commercial documents</vt:lpwstr>
  </property>
  <property fmtid="{D5CDD505-2E9C-101B-9397-08002B2CF9AE}" pid="5" name="_AuthorEmail">
    <vt:lpwstr>Susan.Clary@cmpco.com</vt:lpwstr>
  </property>
  <property fmtid="{D5CDD505-2E9C-101B-9397-08002B2CF9AE}" pid="6" name="_AuthorEmailDisplayName">
    <vt:lpwstr>Clary, Susan E.</vt:lpwstr>
  </property>
</Properties>
</file>