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75" yWindow="480" windowWidth="15600" windowHeight="11760" tabRatio="787" activeTab="1"/>
  </bookViews>
  <sheets>
    <sheet name="Summary All  CY" sheetId="1" r:id="rId1"/>
    <sheet name="Summary SOP CY" sheetId="2" r:id="rId2"/>
  </sheets>
  <definedNames>
    <definedName name="_xlnm.Print_Area" localSheetId="0">'Summary All  CY'!$A$1:$O$74</definedName>
    <definedName name="_xlnm.Print_Area" localSheetId="1">'Summary SOP CY'!$A$1:$O$73</definedName>
    <definedName name="_xlnm.Print_Titles" localSheetId="0">'Summary All  CY'!$1:$6</definedName>
    <definedName name="_xlnm.Print_Titles" localSheetId="1">'Summary SOP CY'!$1:$6</definedName>
  </definedNames>
  <calcPr calcId="145621"/>
</workbook>
</file>

<file path=xl/calcChain.xml><?xml version="1.0" encoding="utf-8"?>
<calcChain xmlns="http://schemas.openxmlformats.org/spreadsheetml/2006/main">
  <c r="O52" i="2" l="1"/>
  <c r="O43" i="2"/>
  <c r="O34" i="2"/>
  <c r="O25" i="2"/>
  <c r="O16" i="2"/>
  <c r="O7" i="2"/>
  <c r="O62" i="1" l="1"/>
  <c r="O52" i="1"/>
  <c r="O43" i="1"/>
  <c r="O34" i="1"/>
  <c r="O25" i="1"/>
  <c r="O16" i="1"/>
  <c r="O7" i="1"/>
  <c r="H56" i="2" l="1"/>
  <c r="G56" i="2"/>
  <c r="F56" i="2"/>
  <c r="E56" i="2"/>
  <c r="D56" i="2"/>
  <c r="C56" i="2"/>
  <c r="H47" i="2"/>
  <c r="G47" i="2"/>
  <c r="F47" i="2"/>
  <c r="E47" i="2"/>
  <c r="D47" i="2"/>
  <c r="C47" i="2"/>
  <c r="H38" i="2"/>
  <c r="G38" i="2"/>
  <c r="F38" i="2"/>
  <c r="E38" i="2"/>
  <c r="D38" i="2"/>
  <c r="C38" i="2"/>
  <c r="H29" i="2"/>
  <c r="G29" i="2"/>
  <c r="F29" i="2"/>
  <c r="E29" i="2"/>
  <c r="D29" i="2"/>
  <c r="C29" i="2"/>
  <c r="H20" i="2"/>
  <c r="G20" i="2"/>
  <c r="F20" i="2"/>
  <c r="E20" i="2"/>
  <c r="D20" i="2"/>
  <c r="C20" i="2"/>
  <c r="D11" i="2"/>
  <c r="E11" i="2"/>
  <c r="F11" i="2"/>
  <c r="G11" i="2"/>
  <c r="H11" i="2"/>
  <c r="C11" i="2"/>
  <c r="H56" i="1"/>
  <c r="G56" i="1"/>
  <c r="F56" i="1"/>
  <c r="E56" i="1"/>
  <c r="D56" i="1"/>
  <c r="C56" i="1"/>
  <c r="H47" i="1"/>
  <c r="G47" i="1"/>
  <c r="F47" i="1"/>
  <c r="E47" i="1"/>
  <c r="D47" i="1"/>
  <c r="C47" i="1"/>
  <c r="H38" i="1"/>
  <c r="G38" i="1"/>
  <c r="F38" i="1"/>
  <c r="E38" i="1"/>
  <c r="D38" i="1"/>
  <c r="C38" i="1"/>
  <c r="H29" i="1"/>
  <c r="G29" i="1"/>
  <c r="F29" i="1"/>
  <c r="E29" i="1"/>
  <c r="D29" i="1"/>
  <c r="C29" i="1"/>
  <c r="H20" i="1"/>
  <c r="G20" i="1"/>
  <c r="F20" i="1"/>
  <c r="E20" i="1"/>
  <c r="D20" i="1"/>
  <c r="C20" i="1"/>
  <c r="D11" i="1"/>
  <c r="E11" i="1"/>
  <c r="F11" i="1"/>
  <c r="G11" i="1"/>
  <c r="H11" i="1"/>
  <c r="C11" i="1"/>
  <c r="F70" i="1" l="1"/>
  <c r="H67" i="2" l="1"/>
  <c r="H70" i="2"/>
  <c r="H69" i="2"/>
  <c r="E70" i="2"/>
  <c r="D70" i="2"/>
  <c r="F70" i="2"/>
  <c r="G70" i="2"/>
  <c r="D69" i="2"/>
  <c r="E69" i="2"/>
  <c r="F69" i="2"/>
  <c r="G69" i="2"/>
  <c r="H64" i="2"/>
  <c r="E62" i="1" l="1"/>
  <c r="O44" i="1"/>
  <c r="H64" i="1"/>
  <c r="E65" i="1"/>
  <c r="L65" i="1"/>
  <c r="G66" i="1"/>
  <c r="O47" i="1"/>
  <c r="E67" i="1"/>
  <c r="I67" i="1"/>
  <c r="I70" i="1"/>
  <c r="F62" i="1"/>
  <c r="J62" i="1"/>
  <c r="K62" i="1"/>
  <c r="E64" i="1"/>
  <c r="I64" i="1"/>
  <c r="G65" i="1"/>
  <c r="K65" i="1"/>
  <c r="O55" i="1"/>
  <c r="L66" i="1"/>
  <c r="C67" i="1"/>
  <c r="H69" i="1"/>
  <c r="L69" i="1"/>
  <c r="O59" i="1"/>
  <c r="N70" i="2"/>
  <c r="M70" i="2"/>
  <c r="N69" i="2"/>
  <c r="M69" i="2"/>
  <c r="M67" i="2"/>
  <c r="L67" i="2"/>
  <c r="D67" i="2"/>
  <c r="N66" i="2"/>
  <c r="M66" i="2"/>
  <c r="L66" i="2"/>
  <c r="D66" i="2"/>
  <c r="N65" i="2"/>
  <c r="M65" i="2"/>
  <c r="I65" i="2"/>
  <c r="N64" i="2"/>
  <c r="F64" i="2"/>
  <c r="N62" i="2"/>
  <c r="M62" i="2"/>
  <c r="G62" i="2"/>
  <c r="L70" i="2"/>
  <c r="J70" i="2"/>
  <c r="H66" i="2"/>
  <c r="J65" i="2"/>
  <c r="F65" i="2"/>
  <c r="J64" i="2"/>
  <c r="K69" i="2"/>
  <c r="O47" i="2"/>
  <c r="O45" i="2"/>
  <c r="M64" i="2"/>
  <c r="O44" i="2"/>
  <c r="K62" i="2"/>
  <c r="O41" i="2"/>
  <c r="O40" i="2"/>
  <c r="N67" i="2"/>
  <c r="K67" i="2"/>
  <c r="C67" i="2"/>
  <c r="O37" i="2"/>
  <c r="O36" i="2"/>
  <c r="O35" i="2"/>
  <c r="G67" i="2"/>
  <c r="O28" i="2"/>
  <c r="E65" i="2"/>
  <c r="O27" i="2"/>
  <c r="O26" i="2"/>
  <c r="O23" i="2"/>
  <c r="O22" i="2"/>
  <c r="O20" i="2"/>
  <c r="O19" i="2"/>
  <c r="O18" i="2"/>
  <c r="O17" i="2"/>
  <c r="I70" i="2"/>
  <c r="O10" i="2"/>
  <c r="O9" i="2"/>
  <c r="O8" i="2"/>
  <c r="N70" i="1"/>
  <c r="M70" i="1"/>
  <c r="N69" i="1"/>
  <c r="M69" i="1"/>
  <c r="N67" i="1"/>
  <c r="M67" i="1"/>
  <c r="N66" i="1"/>
  <c r="M66" i="1"/>
  <c r="N65" i="1"/>
  <c r="M65" i="1"/>
  <c r="N64" i="1"/>
  <c r="N62" i="1"/>
  <c r="M62" i="1"/>
  <c r="K66" i="1"/>
  <c r="J65" i="1"/>
  <c r="F65" i="1"/>
  <c r="O49" i="1"/>
  <c r="M64" i="1"/>
  <c r="D70" i="1"/>
  <c r="F69" i="1"/>
  <c r="O38" i="1"/>
  <c r="H66" i="1"/>
  <c r="O37" i="1"/>
  <c r="O36" i="1"/>
  <c r="D64" i="1"/>
  <c r="E70" i="1"/>
  <c r="O31" i="1"/>
  <c r="J67" i="1"/>
  <c r="O28" i="1"/>
  <c r="D65" i="1"/>
  <c r="O26" i="1"/>
  <c r="O23" i="1"/>
  <c r="O22" i="1"/>
  <c r="O18" i="1"/>
  <c r="O17" i="1"/>
  <c r="O13" i="1"/>
  <c r="O11" i="1"/>
  <c r="O10" i="1"/>
  <c r="O9" i="1"/>
  <c r="O8" i="1"/>
  <c r="G62" i="1" l="1"/>
  <c r="D69" i="1"/>
  <c r="O45" i="1"/>
  <c r="D62" i="1"/>
  <c r="L62" i="1"/>
  <c r="K67" i="1"/>
  <c r="I69" i="1"/>
  <c r="O14" i="1"/>
  <c r="O20" i="1"/>
  <c r="O41" i="1"/>
  <c r="I62" i="1"/>
  <c r="F64" i="1"/>
  <c r="J64" i="1"/>
  <c r="O46" i="1"/>
  <c r="J69" i="1"/>
  <c r="C70" i="1"/>
  <c r="O50" i="1"/>
  <c r="G70" i="1"/>
  <c r="K70" i="1"/>
  <c r="H65" i="1"/>
  <c r="F66" i="1"/>
  <c r="J66" i="1"/>
  <c r="D67" i="1"/>
  <c r="H67" i="1"/>
  <c r="L67" i="1"/>
  <c r="H70" i="1"/>
  <c r="L70" i="1"/>
  <c r="C66" i="1"/>
  <c r="E66" i="2"/>
  <c r="I66" i="2"/>
  <c r="O46" i="2"/>
  <c r="D62" i="2"/>
  <c r="H62" i="2"/>
  <c r="L62" i="2"/>
  <c r="O59" i="2"/>
  <c r="C70" i="2"/>
  <c r="K70" i="2"/>
  <c r="O32" i="1"/>
  <c r="C62" i="1"/>
  <c r="O53" i="1"/>
  <c r="F67" i="1"/>
  <c r="O27" i="1"/>
  <c r="O29" i="1"/>
  <c r="H62" i="1"/>
  <c r="G67" i="1"/>
  <c r="E69" i="1"/>
  <c r="O49" i="2"/>
  <c r="C69" i="2"/>
  <c r="C65" i="1"/>
  <c r="D66" i="1"/>
  <c r="L64" i="1"/>
  <c r="O54" i="1"/>
  <c r="I65" i="1"/>
  <c r="C69" i="1"/>
  <c r="O58" i="1"/>
  <c r="G69" i="1"/>
  <c r="K69" i="1"/>
  <c r="G64" i="2"/>
  <c r="K64" i="2"/>
  <c r="C66" i="2"/>
  <c r="O55" i="2"/>
  <c r="G66" i="2"/>
  <c r="K66" i="2"/>
  <c r="E67" i="2"/>
  <c r="I67" i="2"/>
  <c r="O56" i="2"/>
  <c r="J69" i="2"/>
  <c r="O11" i="2"/>
  <c r="O29" i="2"/>
  <c r="F66" i="2"/>
  <c r="J66" i="2"/>
  <c r="L69" i="2"/>
  <c r="E64" i="2"/>
  <c r="I64" i="2"/>
  <c r="O53" i="2"/>
  <c r="F67" i="2"/>
  <c r="J67" i="2"/>
  <c r="O19" i="1"/>
  <c r="O40" i="1"/>
  <c r="C64" i="1"/>
  <c r="G64" i="1"/>
  <c r="K64" i="1"/>
  <c r="E66" i="1"/>
  <c r="I66" i="1"/>
  <c r="O38" i="2"/>
  <c r="D64" i="2"/>
  <c r="L64" i="2"/>
  <c r="O50" i="2"/>
  <c r="E62" i="2"/>
  <c r="I62" i="2"/>
  <c r="O54" i="2"/>
  <c r="C65" i="2"/>
  <c r="G65" i="2"/>
  <c r="K65" i="2"/>
  <c r="C62" i="2"/>
  <c r="O35" i="1"/>
  <c r="O56" i="1"/>
  <c r="J70" i="1"/>
  <c r="O31" i="2"/>
  <c r="O32" i="2"/>
  <c r="F62" i="2"/>
  <c r="J62" i="2"/>
  <c r="D65" i="2"/>
  <c r="H65" i="2"/>
  <c r="L65" i="2"/>
  <c r="I69" i="2"/>
  <c r="O58" i="2"/>
  <c r="C64" i="2"/>
  <c r="O62" i="2" l="1"/>
  <c r="O67" i="2"/>
  <c r="O69" i="1"/>
  <c r="O70" i="1"/>
  <c r="O67" i="1"/>
  <c r="O64" i="1"/>
  <c r="O65" i="2"/>
  <c r="O65" i="1"/>
  <c r="O70" i="2"/>
  <c r="O66" i="1"/>
  <c r="O64" i="2"/>
  <c r="O66" i="2"/>
  <c r="O69" i="2"/>
</calcChain>
</file>

<file path=xl/sharedStrings.xml><?xml version="1.0" encoding="utf-8"?>
<sst xmlns="http://schemas.openxmlformats.org/spreadsheetml/2006/main" count="146" uniqueCount="32">
  <si>
    <t>Central Maine Power Company</t>
  </si>
  <si>
    <t>Large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</si>
  <si>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</si>
  <si>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</si>
  <si>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</si>
  <si>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</si>
  <si>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</si>
  <si>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</si>
  <si>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</si>
  <si>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</si>
  <si>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</si>
  <si>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</si>
  <si>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</si>
  <si>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</si>
  <si>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</si>
  <si>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IGS-S</t>
  </si>
  <si>
    <t>Customers</t>
  </si>
  <si>
    <t>On Peak kWh</t>
  </si>
  <si>
    <t>Shoulder kWh</t>
  </si>
  <si>
    <t>Off-Peak kWh</t>
  </si>
  <si>
    <t>Total kWh</t>
  </si>
  <si>
    <t>On Peak kW</t>
  </si>
  <si>
    <t>Shoulder kW</t>
  </si>
  <si>
    <t>IGS-P</t>
  </si>
  <si>
    <t>LGS-S</t>
  </si>
  <si>
    <t>LGS-P</t>
  </si>
  <si>
    <t xml:space="preserve">LGS-ST </t>
  </si>
  <si>
    <t>LGS-T  2/</t>
  </si>
  <si>
    <t xml:space="preserve">Total </t>
  </si>
  <si>
    <t>(1)  Customers are average year-to-date customers.</t>
  </si>
  <si>
    <t>2018 Billing Units - All Customers - As Billed</t>
  </si>
  <si>
    <t>2018 Billing Units - SOP Only Customers - As 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</si>
</sst>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7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" fontId="5" fillId="3" borderId="2" applyNumberFormat="0" applyProtection="0">
      <alignment horizontal="left" vertical="center" indent="1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20" borderId="0" applyNumberFormat="0" applyBorder="0" applyAlignment="0" applyProtection="0"/>
    <xf numFmtId="0" fontId="9" fillId="24" borderId="2" applyNumberFormat="0" applyAlignment="0" applyProtection="0"/>
    <xf numFmtId="0" fontId="10" fillId="17" borderId="9" applyNumberFormat="0" applyAlignment="0" applyProtection="0"/>
    <xf numFmtId="43" fontId="5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6" fillId="13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21" borderId="2" applyNumberFormat="0" applyAlignment="0" applyProtection="0"/>
    <xf numFmtId="0" fontId="16" fillId="0" borderId="13" applyNumberFormat="0" applyFill="0" applyAlignment="0" applyProtection="0"/>
    <xf numFmtId="0" fontId="16" fillId="21" borderId="0" applyNumberFormat="0" applyBorder="0" applyAlignment="0" applyProtection="0"/>
    <xf numFmtId="0" fontId="1" fillId="0" borderId="0"/>
    <xf numFmtId="0" fontId="5" fillId="28" borderId="0"/>
    <xf numFmtId="0" fontId="17" fillId="28" borderId="0"/>
    <xf numFmtId="0" fontId="5" fillId="20" borderId="2" applyNumberFormat="0" applyFont="0" applyAlignment="0" applyProtection="0"/>
    <xf numFmtId="0" fontId="18" fillId="24" borderId="14" applyNumberFormat="0" applyAlignment="0" applyProtection="0"/>
    <xf numFmtId="4" fontId="5" fillId="29" borderId="2" applyNumberFormat="0" applyProtection="0">
      <alignment vertical="center"/>
    </xf>
    <xf numFmtId="4" fontId="19" fillId="2" borderId="2" applyNumberFormat="0" applyProtection="0">
      <alignment vertical="center"/>
    </xf>
    <xf numFmtId="4" fontId="5" fillId="2" borderId="2" applyNumberFormat="0" applyProtection="0">
      <alignment horizontal="left" vertical="center" indent="1"/>
    </xf>
    <xf numFmtId="0" fontId="20" fillId="29" borderId="15" applyNumberFormat="0" applyProtection="0">
      <alignment horizontal="left" vertical="top" indent="1"/>
    </xf>
    <xf numFmtId="4" fontId="5" fillId="3" borderId="2" applyNumberFormat="0" applyProtection="0">
      <alignment horizontal="left" vertical="center" indent="1"/>
    </xf>
    <xf numFmtId="4" fontId="5" fillId="30" borderId="2" applyNumberFormat="0" applyProtection="0">
      <alignment horizontal="right" vertical="center"/>
    </xf>
    <xf numFmtId="4" fontId="5" fillId="31" borderId="2" applyNumberFormat="0" applyProtection="0">
      <alignment horizontal="right" vertical="center"/>
    </xf>
    <xf numFmtId="4" fontId="5" fillId="32" borderId="16" applyNumberFormat="0" applyProtection="0">
      <alignment horizontal="right" vertical="center"/>
    </xf>
    <xf numFmtId="4" fontId="5" fillId="33" borderId="2" applyNumberFormat="0" applyProtection="0">
      <alignment horizontal="right" vertical="center"/>
    </xf>
    <xf numFmtId="4" fontId="5" fillId="34" borderId="2" applyNumberFormat="0" applyProtection="0">
      <alignment horizontal="right" vertical="center"/>
    </xf>
    <xf numFmtId="4" fontId="5" fillId="35" borderId="2" applyNumberFormat="0" applyProtection="0">
      <alignment horizontal="right" vertical="center"/>
    </xf>
    <xf numFmtId="4" fontId="5" fillId="36" borderId="2" applyNumberFormat="0" applyProtection="0">
      <alignment horizontal="right" vertical="center"/>
    </xf>
    <xf numFmtId="4" fontId="5" fillId="37" borderId="2" applyNumberFormat="0" applyProtection="0">
      <alignment horizontal="right" vertical="center"/>
    </xf>
    <xf numFmtId="4" fontId="5" fillId="38" borderId="2" applyNumberFormat="0" applyProtection="0">
      <alignment horizontal="right" vertical="center"/>
    </xf>
    <xf numFmtId="4" fontId="5" fillId="39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5" fillId="41" borderId="2" applyNumberFormat="0" applyProtection="0">
      <alignment horizontal="right" vertical="center"/>
    </xf>
    <xf numFmtId="4" fontId="5" fillId="42" borderId="16" applyNumberFormat="0" applyProtection="0">
      <alignment horizontal="left" vertical="center" indent="1"/>
    </xf>
    <xf numFmtId="4" fontId="5" fillId="41" borderId="16" applyNumberFormat="0" applyProtection="0">
      <alignment horizontal="left" vertical="center" indent="1"/>
    </xf>
    <xf numFmtId="0" fontId="5" fillId="43" borderId="2" applyNumberFormat="0" applyProtection="0">
      <alignment horizontal="left" vertical="center" indent="1"/>
    </xf>
    <xf numFmtId="0" fontId="5" fillId="40" borderId="15" applyNumberFormat="0" applyProtection="0">
      <alignment horizontal="left" vertical="top" indent="1"/>
    </xf>
    <xf numFmtId="0" fontId="5" fillId="44" borderId="2" applyNumberFormat="0" applyProtection="0">
      <alignment horizontal="left" vertical="center" indent="1"/>
    </xf>
    <xf numFmtId="0" fontId="5" fillId="41" borderId="15" applyNumberFormat="0" applyProtection="0">
      <alignment horizontal="left" vertical="top" indent="1"/>
    </xf>
    <xf numFmtId="0" fontId="5" fillId="45" borderId="2" applyNumberFormat="0" applyProtection="0">
      <alignment horizontal="left" vertical="center" indent="1"/>
    </xf>
    <xf numFmtId="0" fontId="5" fillId="45" borderId="15" applyNumberFormat="0" applyProtection="0">
      <alignment horizontal="left" vertical="top" indent="1"/>
    </xf>
    <xf numFmtId="0" fontId="5" fillId="42" borderId="2" applyNumberFormat="0" applyProtection="0">
      <alignment horizontal="left" vertical="center" indent="1"/>
    </xf>
    <xf numFmtId="0" fontId="5" fillId="42" borderId="15" applyNumberFormat="0" applyProtection="0">
      <alignment horizontal="left" vertical="top" indent="1"/>
    </xf>
    <xf numFmtId="0" fontId="5" fillId="46" borderId="17" applyNumberFormat="0">
      <protection locked="0"/>
    </xf>
    <xf numFmtId="0" fontId="21" fillId="40" borderId="18" applyBorder="0"/>
    <xf numFmtId="4" fontId="22" fillId="47" borderId="15" applyNumberFormat="0" applyProtection="0">
      <alignment vertical="center"/>
    </xf>
    <xf numFmtId="4" fontId="19" fillId="48" borderId="19" applyNumberFormat="0" applyProtection="0">
      <alignment vertical="center"/>
    </xf>
    <xf numFmtId="4" fontId="22" fillId="43" borderId="15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4" fontId="5" fillId="0" borderId="2" applyNumberFormat="0" applyProtection="0">
      <alignment horizontal="right" vertical="center"/>
    </xf>
    <xf numFmtId="4" fontId="19" fillId="49" borderId="2" applyNumberFormat="0" applyProtection="0">
      <alignment horizontal="right" vertical="center"/>
    </xf>
    <xf numFmtId="0" fontId="22" fillId="41" borderId="15" applyNumberFormat="0" applyProtection="0">
      <alignment horizontal="left" vertical="top" indent="1"/>
    </xf>
    <xf numFmtId="4" fontId="23" fillId="50" borderId="16" applyNumberFormat="0" applyProtection="0">
      <alignment horizontal="left" vertical="center" indent="1"/>
    </xf>
    <xf numFmtId="0" fontId="5" fillId="51" borderId="19"/>
    <xf numFmtId="4" fontId="24" fillId="46" borderId="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26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2" fillId="0" borderId="0" xfId="1" applyNumberFormat="1" applyFill="1" applyAlignment="1">
      <alignment horizontal="centerContinuous"/>
    </xf>
    <xf numFmtId="0" fontId="0" fillId="0" borderId="0" xfId="0" applyFill="1"/>
    <xf numFmtId="0" fontId="2" fillId="0" borderId="0" xfId="0" applyFont="1" applyFill="1" applyAlignment="1">
      <alignment horizontal="left"/>
    </xf>
    <xf numFmtId="164" fontId="2" fillId="0" borderId="0" xfId="1" applyNumberFormat="1" applyFill="1" applyAlignment="1">
      <alignment horizontal="left" wrapText="1"/>
    </xf>
    <xf numFmtId="0" fontId="2" fillId="0" borderId="0" xfId="0" applyFont="1" applyFill="1"/>
    <xf numFmtId="164" fontId="2" fillId="0" borderId="0" xfId="1" applyNumberFormat="1" applyFill="1"/>
    <xf numFmtId="164" fontId="3" fillId="0" borderId="0" xfId="1" applyNumberFormat="1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0" fontId="2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3" applyFont="1" applyFill="1" applyBorder="1" applyAlignment="1">
      <alignment horizontal="centerContinuous"/>
    </xf>
    <xf numFmtId="0" fontId="4" fillId="0" borderId="0" xfId="0" applyFont="1" applyFill="1"/>
    <xf numFmtId="3" fontId="2" fillId="0" borderId="0" xfId="1" applyNumberFormat="1" applyFill="1"/>
    <xf numFmtId="3" fontId="0" fillId="2" borderId="0" xfId="0" applyNumberFormat="1" applyFill="1"/>
    <xf numFmtId="3" fontId="0" fillId="0" borderId="0" xfId="0" applyNumberFormat="1" applyFill="1"/>
    <xf numFmtId="3" fontId="2" fillId="0" borderId="0" xfId="2" applyNumberFormat="1" applyFill="1"/>
    <xf numFmtId="3" fontId="2" fillId="0" borderId="1" xfId="1" applyNumberFormat="1" applyFill="1" applyBorder="1"/>
    <xf numFmtId="3" fontId="0" fillId="0" borderId="1" xfId="0" applyNumberFormat="1" applyFill="1" applyBorder="1"/>
    <xf numFmtId="0" fontId="4" fillId="0" borderId="3" xfId="0" applyFont="1" applyFill="1" applyBorder="1"/>
    <xf numFmtId="0" fontId="0" fillId="0" borderId="4" xfId="0" applyFill="1" applyBorder="1"/>
    <xf numFmtId="3" fontId="2" fillId="0" borderId="4" xfId="1" applyNumberFormat="1" applyFill="1" applyBorder="1"/>
    <xf numFmtId="0" fontId="2" fillId="0" borderId="6" xfId="0" applyFont="1" applyFill="1" applyBorder="1"/>
    <xf numFmtId="3" fontId="2" fillId="0" borderId="0" xfId="1" applyNumberFormat="1" applyFill="1" applyBorder="1"/>
    <xf numFmtId="3" fontId="2" fillId="0" borderId="5" xfId="1" applyNumberFormat="1" applyFill="1" applyBorder="1"/>
    <xf numFmtId="0" fontId="2" fillId="0" borderId="7" xfId="0" applyFont="1" applyFill="1" applyBorder="1"/>
    <xf numFmtId="0" fontId="0" fillId="0" borderId="1" xfId="0" applyFill="1" applyBorder="1"/>
    <xf numFmtId="3" fontId="2" fillId="0" borderId="8" xfId="1" applyNumberFormat="1" applyFill="1" applyBorder="1"/>
    <xf numFmtId="164" fontId="2" fillId="0" borderId="0" xfId="1" applyNumberFormat="1" applyFill="1" applyAlignment="1">
      <alignment horizontal="left"/>
    </xf>
    <xf numFmtId="0" fontId="2" fillId="0" borderId="0" xfId="1" applyNumberFormat="1" applyFill="1"/>
    <xf numFmtId="164" fontId="2" fillId="0" borderId="0" xfId="1" applyNumberFormat="1" applyFont="1" applyFill="1" applyAlignment="1">
      <alignment horizontal="centerContinuous" wrapText="1"/>
    </xf>
    <xf numFmtId="0" fontId="0" fillId="0" borderId="0" xfId="0" applyFill="1" applyAlignment="1">
      <alignment horizontal="centerContinuous" wrapText="1"/>
    </xf>
    <xf numFmtId="164" fontId="0" fillId="0" borderId="0" xfId="1" applyNumberFormat="1" applyFont="1"/>
  </cellXfs>
  <cellStyles count="104">
    <cellStyle name="Accent1 - 20%" xfId="5"/>
    <cellStyle name="Accent1 - 40%" xfId="6"/>
    <cellStyle name="Accent1 - 60%" xfId="7"/>
    <cellStyle name="Accent1 2" xfId="8"/>
    <cellStyle name="Accent1 3" xfId="9"/>
    <cellStyle name="Accent1 4" xfId="10"/>
    <cellStyle name="Accent2 - 20%" xfId="11"/>
    <cellStyle name="Accent2 - 40%" xfId="12"/>
    <cellStyle name="Accent2 - 60%" xfId="13"/>
    <cellStyle name="Accent2 2" xfId="14"/>
    <cellStyle name="Accent2 3" xfId="15"/>
    <cellStyle name="Accent2 4" xfId="16"/>
    <cellStyle name="Accent3 - 20%" xfId="17"/>
    <cellStyle name="Accent3 - 40%" xfId="18"/>
    <cellStyle name="Accent3 - 60%" xfId="19"/>
    <cellStyle name="Accent3 2" xfId="20"/>
    <cellStyle name="Accent3 3" xfId="21"/>
    <cellStyle name="Accent3 4" xfId="22"/>
    <cellStyle name="Accent4 - 20%" xfId="23"/>
    <cellStyle name="Accent4 - 40%" xfId="24"/>
    <cellStyle name="Accent4 - 60%" xfId="25"/>
    <cellStyle name="Accent4 2" xfId="26"/>
    <cellStyle name="Accent4 3" xfId="27"/>
    <cellStyle name="Accent4 4" xfId="28"/>
    <cellStyle name="Accent5 - 20%" xfId="29"/>
    <cellStyle name="Accent5 - 40%" xfId="30"/>
    <cellStyle name="Accent5 - 60%" xfId="31"/>
    <cellStyle name="Accent5 2" xfId="32"/>
    <cellStyle name="Accent5 3" xfId="33"/>
    <cellStyle name="Accent5 4" xfId="34"/>
    <cellStyle name="Accent6 - 20%" xfId="35"/>
    <cellStyle name="Accent6 - 40%" xfId="36"/>
    <cellStyle name="Accent6 - 60%" xfId="37"/>
    <cellStyle name="Accent6 2" xfId="38"/>
    <cellStyle name="Accent6 3" xfId="39"/>
    <cellStyle name="Accent6 4" xfId="40"/>
    <cellStyle name="Bad 2" xfId="41"/>
    <cellStyle name="Calculation 2" xfId="42"/>
    <cellStyle name="Check Cell 2" xfId="43"/>
    <cellStyle name="Comma" xfId="1" builtinId="3"/>
    <cellStyle name="Comma 2" xfId="44"/>
    <cellStyle name="Emphasis 1" xfId="45"/>
    <cellStyle name="Emphasis 2" xfId="46"/>
    <cellStyle name="Emphasis 3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55"/>
    <cellStyle name="Normal" xfId="0" builtinId="0"/>
    <cellStyle name="Normal 2" xfId="56"/>
    <cellStyle name="Normal 3" xfId="57"/>
    <cellStyle name="Normal 4" xfId="58"/>
    <cellStyle name="Normal_AllinCoreRecalculated2" xfId="3"/>
    <cellStyle name="Note 2" xfId="59"/>
    <cellStyle name="Output 2" xfId="60"/>
    <cellStyle name="Percent" xfId="2" builtinId="5"/>
    <cellStyle name="SAPBEXaggData" xfId="61"/>
    <cellStyle name="SAPBEXaggDataEmph" xfId="62"/>
    <cellStyle name="SAPBEXaggItem" xfId="63"/>
    <cellStyle name="SAPBEXaggItemX" xfId="64"/>
    <cellStyle name="SAPBEXchaText" xfId="65"/>
    <cellStyle name="SAPBEXexcBad7" xfId="66"/>
    <cellStyle name="SAPBEXexcBad8" xfId="67"/>
    <cellStyle name="SAPBEXexcBad9" xfId="68"/>
    <cellStyle name="SAPBEXexcCritical4" xfId="69"/>
    <cellStyle name="SAPBEXexcCritical5" xfId="70"/>
    <cellStyle name="SAPBEXexcCritical6" xfId="71"/>
    <cellStyle name="SAPBEXexcGood1" xfId="72"/>
    <cellStyle name="SAPBEXexcGood2" xfId="73"/>
    <cellStyle name="SAPBEXexcGood3" xfId="74"/>
    <cellStyle name="SAPBEXfilterDrill" xfId="75"/>
    <cellStyle name="SAPBEXfilterItem" xfId="76"/>
    <cellStyle name="SAPBEXfilterText" xfId="77"/>
    <cellStyle name="SAPBEXformats" xfId="78"/>
    <cellStyle name="SAPBEXheaderItem" xfId="79"/>
    <cellStyle name="SAPBEXheaderText" xfId="80"/>
    <cellStyle name="SAPBEXHLevel0" xfId="81"/>
    <cellStyle name="SAPBEXHLevel0X" xfId="82"/>
    <cellStyle name="SAPBEXHLevel1" xfId="83"/>
    <cellStyle name="SAPBEXHLevel1X" xfId="84"/>
    <cellStyle name="SAPBEXHLevel2" xfId="85"/>
    <cellStyle name="SAPBEXHLevel2X" xfId="86"/>
    <cellStyle name="SAPBEXHLevel3" xfId="87"/>
    <cellStyle name="SAPBEXHLevel3X" xfId="88"/>
    <cellStyle name="SAPBEXinputData" xfId="89"/>
    <cellStyle name="SAPBEXItemHeader" xfId="90"/>
    <cellStyle name="SAPBEXresData" xfId="91"/>
    <cellStyle name="SAPBEXresDataEmph" xfId="92"/>
    <cellStyle name="SAPBEXresItem" xfId="93"/>
    <cellStyle name="SAPBEXresItemX" xfId="94"/>
    <cellStyle name="SAPBEXstdData" xfId="95"/>
    <cellStyle name="SAPBEXstdDataEmph" xfId="96"/>
    <cellStyle name="SAPBEXstdItem" xfId="4"/>
    <cellStyle name="SAPBEXstdItemX" xfId="97"/>
    <cellStyle name="SAPBEXtitle" xfId="98"/>
    <cellStyle name="SAPBEXunassignedItem" xfId="99"/>
    <cellStyle name="SAPBEXundefined" xfId="100"/>
    <cellStyle name="Sheet Title" xfId="101"/>
    <cellStyle name="Total 2" xfId="102"/>
    <cellStyle name="Warning Text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zoomScaleNormal="100" workbookViewId="0">
      <selection activeCell="O16" sqref="O16"/>
    </sheetView>
  </sheetViews>
  <sheetFormatPr defaultColWidth="9.140625" defaultRowHeight="12.75"/>
  <cols>
    <col min="1" max="1" width="12.7109375" style="7" customWidth="1"/>
    <col min="2" max="2" width="15.7109375" style="4" customWidth="1"/>
    <col min="3" max="14" width="12.7109375" style="8" customWidth="1"/>
    <col min="15" max="15" width="15.7109375" style="4" customWidth="1"/>
    <col min="16" max="23" width="15.5703125" style="4" customWidth="1"/>
    <col min="24" max="16384" width="9.140625" style="4"/>
  </cols>
  <sheetData>
    <row r="1" spans="1: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1" t="s">
        <v>30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5"/>
      <c r="B4" s="2"/>
      <c r="C4" s="3"/>
      <c r="D4" s="3"/>
      <c r="E4" s="3"/>
      <c r="F4" s="33"/>
      <c r="G4" s="6"/>
      <c r="H4" s="3"/>
      <c r="I4" s="3"/>
      <c r="J4" s="3"/>
      <c r="K4" s="3"/>
      <c r="L4" s="3"/>
      <c r="M4" s="3"/>
      <c r="N4" s="3"/>
      <c r="O4" s="34"/>
    </row>
    <row r="5" spans="1:15">
      <c r="J5" s="9"/>
      <c r="O5" s="10"/>
    </row>
    <row r="6" spans="1:15" s="12" customFormat="1">
      <c r="A6" s="11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>
      <c r="A7" s="15" t="s">
        <v>15</v>
      </c>
      <c r="B7" s="4" t="s">
        <v>16</v>
      </c>
      <c r="C7" s="16">
        <v>201</v>
      </c>
      <c r="D7" s="16">
        <v>200</v>
      </c>
      <c r="E7" s="16">
        <v>200</v>
      </c>
      <c r="F7" s="16">
        <v>200</v>
      </c>
      <c r="G7" s="16">
        <v>202</v>
      </c>
      <c r="H7" s="16">
        <v>201</v>
      </c>
      <c r="I7" s="16">
        <v>205</v>
      </c>
      <c r="J7" s="16">
        <v>206</v>
      </c>
      <c r="K7" s="16">
        <v>205</v>
      </c>
      <c r="L7" s="16">
        <v>203</v>
      </c>
      <c r="M7" s="16">
        <v>202</v>
      </c>
      <c r="N7" s="16">
        <v>201</v>
      </c>
      <c r="O7" s="17">
        <f>AVERAGE(C7:N7)</f>
        <v>202.16666666666666</v>
      </c>
    </row>
    <row r="8" spans="1:15">
      <c r="B8" s="4" t="s">
        <v>17</v>
      </c>
      <c r="C8" s="16">
        <v>10454192.198000005</v>
      </c>
      <c r="D8" s="16">
        <v>10528309.198000003</v>
      </c>
      <c r="E8" s="16">
        <v>10962369.498000005</v>
      </c>
      <c r="F8" s="16">
        <v>10840415.872000007</v>
      </c>
      <c r="G8" s="16">
        <v>10646405.066999998</v>
      </c>
      <c r="H8" s="16">
        <v>11881951.702999998</v>
      </c>
      <c r="I8" s="16">
        <v>12922281.676870346</v>
      </c>
      <c r="J8" s="16">
        <v>13917555.00415802</v>
      </c>
      <c r="K8" s="16">
        <v>13309875.627120972</v>
      </c>
      <c r="L8" s="16">
        <v>11584003.386405945</v>
      </c>
      <c r="M8" s="16">
        <v>10768029.670148849</v>
      </c>
      <c r="N8" s="16">
        <v>10785918.917114258</v>
      </c>
      <c r="O8" s="18">
        <f>SUM(C8:N8)</f>
        <v>138601307.8178184</v>
      </c>
    </row>
    <row r="9" spans="1:15">
      <c r="B9" s="4" t="s">
        <v>18</v>
      </c>
      <c r="C9" s="16">
        <v>9173092.2300000023</v>
      </c>
      <c r="D9" s="16">
        <v>8814879.5309999995</v>
      </c>
      <c r="E9" s="16">
        <v>8990965.3709999956</v>
      </c>
      <c r="F9" s="16">
        <v>6636077.9869999979</v>
      </c>
      <c r="G9" s="16">
        <v>5175418.4270000011</v>
      </c>
      <c r="H9" s="16">
        <v>5899165.8859999999</v>
      </c>
      <c r="I9" s="16">
        <v>6362767.6633625031</v>
      </c>
      <c r="J9" s="16">
        <v>6877503.2860031128</v>
      </c>
      <c r="K9" s="16">
        <v>6624687.6267948151</v>
      </c>
      <c r="L9" s="16">
        <v>5713958.8917007446</v>
      </c>
      <c r="M9" s="16">
        <v>5226120.7857935429</v>
      </c>
      <c r="N9" s="16">
        <v>7295820.7985229492</v>
      </c>
      <c r="O9" s="18">
        <f t="shared" ref="O9:O14" si="0">SUM(C9:N9)</f>
        <v>82790458.484177664</v>
      </c>
    </row>
    <row r="10" spans="1:15">
      <c r="B10" s="4" t="s">
        <v>19</v>
      </c>
      <c r="C10" s="16">
        <v>17066057.055999994</v>
      </c>
      <c r="D10" s="16">
        <v>16354055.980999999</v>
      </c>
      <c r="E10" s="16">
        <v>16581703.294</v>
      </c>
      <c r="F10" s="16">
        <v>17978872.131999996</v>
      </c>
      <c r="G10" s="16">
        <v>18972566.168000001</v>
      </c>
      <c r="H10" s="16">
        <v>21762933.930999994</v>
      </c>
      <c r="I10" s="16">
        <v>22957715.961738586</v>
      </c>
      <c r="J10" s="16">
        <v>23745230.767887115</v>
      </c>
      <c r="K10" s="16">
        <v>23638068.331611633</v>
      </c>
      <c r="L10" s="16">
        <v>20659731.719451904</v>
      </c>
      <c r="M10" s="16">
        <v>20088796.297790527</v>
      </c>
      <c r="N10" s="16">
        <v>18321868.936645508</v>
      </c>
      <c r="O10" s="18">
        <f t="shared" si="0"/>
        <v>238127600.57712525</v>
      </c>
    </row>
    <row r="11" spans="1:15">
      <c r="B11" s="4" t="s">
        <v>20</v>
      </c>
      <c r="C11" s="16">
        <f>SUM(C8:C10)</f>
        <v>36693341.483999997</v>
      </c>
      <c r="D11" s="16">
        <f t="shared" ref="D11:H11" si="1">SUM(D8:D10)</f>
        <v>35697244.710000001</v>
      </c>
      <c r="E11" s="16">
        <f t="shared" si="1"/>
        <v>36535038.163000003</v>
      </c>
      <c r="F11" s="16">
        <f t="shared" si="1"/>
        <v>35455365.990999997</v>
      </c>
      <c r="G11" s="16">
        <f t="shared" si="1"/>
        <v>34794389.662</v>
      </c>
      <c r="H11" s="16">
        <f t="shared" si="1"/>
        <v>39544051.519999996</v>
      </c>
      <c r="I11" s="16">
        <v>42242765.301971436</v>
      </c>
      <c r="J11" s="16">
        <v>44540289.058048248</v>
      </c>
      <c r="K11" s="16">
        <v>43572631.58552742</v>
      </c>
      <c r="L11" s="16">
        <v>37957693.997558594</v>
      </c>
      <c r="M11" s="16">
        <v>36082946.75373292</v>
      </c>
      <c r="N11" s="16">
        <v>36403608.652282715</v>
      </c>
      <c r="O11" s="18">
        <f t="shared" si="0"/>
        <v>459519366.8791213</v>
      </c>
    </row>
    <row r="12" spans="1:1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>
      <c r="B13" s="4" t="s">
        <v>21</v>
      </c>
      <c r="C13" s="16">
        <v>81904.030000000028</v>
      </c>
      <c r="D13" s="16">
        <v>76604.679999999993</v>
      </c>
      <c r="E13" s="16">
        <v>86525.59</v>
      </c>
      <c r="F13" s="16">
        <v>80772.909999999989</v>
      </c>
      <c r="G13" s="16">
        <v>92022.789999999921</v>
      </c>
      <c r="H13" s="16">
        <v>91418.15999999996</v>
      </c>
      <c r="I13" s="16">
        <v>103228.20029303432</v>
      </c>
      <c r="J13" s="16">
        <v>108113.27020967008</v>
      </c>
      <c r="K13" s="16">
        <v>103401.09016406536</v>
      </c>
      <c r="L13" s="16">
        <v>102018.76022076607</v>
      </c>
      <c r="M13" s="16">
        <v>83770.439803600311</v>
      </c>
      <c r="N13" s="16">
        <v>85203.469961166382</v>
      </c>
      <c r="O13" s="18">
        <f t="shared" si="0"/>
        <v>1094983.3906523024</v>
      </c>
    </row>
    <row r="14" spans="1:15">
      <c r="B14" s="4" t="s">
        <v>22</v>
      </c>
      <c r="C14" s="16">
        <v>82129.090000000055</v>
      </c>
      <c r="D14" s="16">
        <v>76261.429999999993</v>
      </c>
      <c r="E14" s="16">
        <v>85449.439999999973</v>
      </c>
      <c r="F14" s="16">
        <v>80092.709999999977</v>
      </c>
      <c r="G14" s="16">
        <v>91372.089999999967</v>
      </c>
      <c r="H14" s="16">
        <v>91164.109999999971</v>
      </c>
      <c r="I14" s="16">
        <v>102901.94981883466</v>
      </c>
      <c r="J14" s="16">
        <v>108357.57988542318</v>
      </c>
      <c r="K14" s="16">
        <v>103142.72002482414</v>
      </c>
      <c r="L14" s="16">
        <v>100482.06984758379</v>
      </c>
      <c r="M14" s="16">
        <v>81985.269795894623</v>
      </c>
      <c r="N14" s="16">
        <v>83912.260051727295</v>
      </c>
      <c r="O14" s="18">
        <f t="shared" si="0"/>
        <v>1087250.7194242876</v>
      </c>
    </row>
    <row r="15" spans="1:15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>
      <c r="A16" s="15" t="s">
        <v>23</v>
      </c>
      <c r="B16" s="4" t="s">
        <v>16</v>
      </c>
      <c r="C16" s="16">
        <v>62</v>
      </c>
      <c r="D16" s="16">
        <v>62</v>
      </c>
      <c r="E16" s="16">
        <v>62</v>
      </c>
      <c r="F16" s="16">
        <v>62</v>
      </c>
      <c r="G16" s="16">
        <v>62</v>
      </c>
      <c r="H16" s="16">
        <v>60</v>
      </c>
      <c r="I16" s="16">
        <v>61</v>
      </c>
      <c r="J16" s="16">
        <v>61</v>
      </c>
      <c r="K16" s="16">
        <v>59</v>
      </c>
      <c r="L16" s="16">
        <v>59</v>
      </c>
      <c r="M16" s="16">
        <v>59</v>
      </c>
      <c r="N16" s="16">
        <v>59</v>
      </c>
      <c r="O16" s="17">
        <f>AVERAGE(C16:N16)</f>
        <v>60.666666666666664</v>
      </c>
    </row>
    <row r="17" spans="1:15">
      <c r="B17" s="4" t="s">
        <v>17</v>
      </c>
      <c r="C17" s="16">
        <v>3726282.3810000001</v>
      </c>
      <c r="D17" s="16">
        <v>3729497.2130000009</v>
      </c>
      <c r="E17" s="16">
        <v>3848335.0689999983</v>
      </c>
      <c r="F17" s="16">
        <v>3723712.6790000009</v>
      </c>
      <c r="G17" s="16">
        <v>3567314.1120000002</v>
      </c>
      <c r="H17" s="16">
        <v>4034510.2409999995</v>
      </c>
      <c r="I17" s="16">
        <v>4076592.566192627</v>
      </c>
      <c r="J17" s="16">
        <v>4537598.8433227539</v>
      </c>
      <c r="K17" s="16">
        <v>4814076.282043457</v>
      </c>
      <c r="L17" s="16">
        <v>4066541.306640625</v>
      </c>
      <c r="M17" s="16">
        <v>3861531.1635101326</v>
      </c>
      <c r="N17" s="16">
        <v>3786977.0361328125</v>
      </c>
      <c r="O17" s="18">
        <f>SUM(C17:N17)</f>
        <v>47772968.892842412</v>
      </c>
    </row>
    <row r="18" spans="1:15">
      <c r="B18" s="4" t="s">
        <v>18</v>
      </c>
      <c r="C18" s="16">
        <v>3231181.6909999996</v>
      </c>
      <c r="D18" s="16">
        <v>3002688.0100000002</v>
      </c>
      <c r="E18" s="16">
        <v>3032616.216</v>
      </c>
      <c r="F18" s="16">
        <v>2210793.1839999999</v>
      </c>
      <c r="G18" s="16">
        <v>1752569.5320000008</v>
      </c>
      <c r="H18" s="16">
        <v>2005928.6640000001</v>
      </c>
      <c r="I18" s="16">
        <v>2016285.3577972427</v>
      </c>
      <c r="J18" s="16">
        <v>2244334.5290985107</v>
      </c>
      <c r="K18" s="16">
        <v>2383804.5098876953</v>
      </c>
      <c r="L18" s="16">
        <v>1974613.5004882813</v>
      </c>
      <c r="M18" s="16">
        <v>1836928.0853942875</v>
      </c>
      <c r="N18" s="16">
        <v>2479595.7094726563</v>
      </c>
      <c r="O18" s="18">
        <f t="shared" ref="O18:O23" si="2">SUM(C18:N18)</f>
        <v>28171338.989138678</v>
      </c>
    </row>
    <row r="19" spans="1:15">
      <c r="B19" s="4" t="s">
        <v>19</v>
      </c>
      <c r="C19" s="16">
        <v>6010181.6550000003</v>
      </c>
      <c r="D19" s="16">
        <v>5561300.2120000003</v>
      </c>
      <c r="E19" s="16">
        <v>5594027.1829999993</v>
      </c>
      <c r="F19" s="16">
        <v>5941371.0159999998</v>
      </c>
      <c r="G19" s="16">
        <v>5876223.0480000013</v>
      </c>
      <c r="H19" s="16">
        <v>6814736.2550000027</v>
      </c>
      <c r="I19" s="16">
        <v>6732138.7978515625</v>
      </c>
      <c r="J19" s="16">
        <v>7199026.0157623291</v>
      </c>
      <c r="K19" s="16">
        <v>7947740.7512512207</v>
      </c>
      <c r="L19" s="16">
        <v>6847509.3878173828</v>
      </c>
      <c r="M19" s="16">
        <v>6694112.3850708008</v>
      </c>
      <c r="N19" s="16">
        <v>6213524.9072265625</v>
      </c>
      <c r="O19" s="18">
        <f t="shared" si="2"/>
        <v>77431891.613979861</v>
      </c>
    </row>
    <row r="20" spans="1:15">
      <c r="B20" s="4" t="s">
        <v>20</v>
      </c>
      <c r="C20" s="16">
        <f>SUM(C17:C19)</f>
        <v>12967645.727</v>
      </c>
      <c r="D20" s="16">
        <f t="shared" ref="D20" si="3">SUM(D17:D19)</f>
        <v>12293485.435000002</v>
      </c>
      <c r="E20" s="16">
        <f t="shared" ref="E20" si="4">SUM(E17:E19)</f>
        <v>12474978.467999998</v>
      </c>
      <c r="F20" s="16">
        <f t="shared" ref="F20" si="5">SUM(F17:F19)</f>
        <v>11875876.879000001</v>
      </c>
      <c r="G20" s="16">
        <f t="shared" ref="G20" si="6">SUM(G17:G19)</f>
        <v>11196106.692000002</v>
      </c>
      <c r="H20" s="16">
        <f t="shared" ref="H20" si="7">SUM(H17:H19)</f>
        <v>12855175.160000002</v>
      </c>
      <c r="I20" s="16">
        <v>12825016.721841432</v>
      </c>
      <c r="J20" s="16">
        <v>13980959.388183594</v>
      </c>
      <c r="K20" s="16">
        <v>15145621.543182373</v>
      </c>
      <c r="L20" s="16">
        <v>12888664.194946289</v>
      </c>
      <c r="M20" s="16">
        <v>12392571.633975221</v>
      </c>
      <c r="N20" s="16">
        <v>12480097.652832031</v>
      </c>
      <c r="O20" s="18">
        <f t="shared" si="2"/>
        <v>153376199.49596092</v>
      </c>
    </row>
    <row r="21" spans="1:1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>
      <c r="B22" s="4" t="s">
        <v>21</v>
      </c>
      <c r="C22" s="16">
        <v>30444.67</v>
      </c>
      <c r="D22" s="16">
        <v>28276.410000000003</v>
      </c>
      <c r="E22" s="16">
        <v>30586.859999999993</v>
      </c>
      <c r="F22" s="16">
        <v>29864.079999999994</v>
      </c>
      <c r="G22" s="16">
        <v>31902.73</v>
      </c>
      <c r="H22" s="16">
        <v>31791.140000000003</v>
      </c>
      <c r="I22" s="16">
        <v>34059.860141038909</v>
      </c>
      <c r="J22" s="16">
        <v>35720.020251989372</v>
      </c>
      <c r="K22" s="16">
        <v>37238.920097351081</v>
      </c>
      <c r="L22" s="16">
        <v>36355.650071978576</v>
      </c>
      <c r="M22" s="16">
        <v>31859.110102653511</v>
      </c>
      <c r="N22" s="16">
        <v>31428.530212402347</v>
      </c>
      <c r="O22" s="18">
        <f t="shared" si="2"/>
        <v>389527.98087741376</v>
      </c>
    </row>
    <row r="23" spans="1:15">
      <c r="B23" s="4" t="s">
        <v>22</v>
      </c>
      <c r="C23" s="16">
        <v>29560.09</v>
      </c>
      <c r="D23" s="16">
        <v>27887.380000000008</v>
      </c>
      <c r="E23" s="16">
        <v>29932.989999999998</v>
      </c>
      <c r="F23" s="16">
        <v>28627.889999999996</v>
      </c>
      <c r="G23" s="16">
        <v>31445.030000000006</v>
      </c>
      <c r="H23" s="16">
        <v>31540.889999999992</v>
      </c>
      <c r="I23" s="16">
        <v>33087.720004796982</v>
      </c>
      <c r="J23" s="16">
        <v>35432.590007066727</v>
      </c>
      <c r="K23" s="16">
        <v>37625.189788818367</v>
      </c>
      <c r="L23" s="16">
        <v>35889.080230712891</v>
      </c>
      <c r="M23" s="16">
        <v>30885.019901037223</v>
      </c>
      <c r="N23" s="16">
        <v>30180.410034179691</v>
      </c>
      <c r="O23" s="18">
        <f t="shared" si="2"/>
        <v>382094.27996661188</v>
      </c>
    </row>
    <row r="24" spans="1:15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>
      <c r="A25" s="15" t="s">
        <v>24</v>
      </c>
      <c r="B25" s="4" t="s">
        <v>16</v>
      </c>
      <c r="C25" s="35">
        <v>9</v>
      </c>
      <c r="D25" s="35">
        <v>10</v>
      </c>
      <c r="E25" s="35">
        <v>10</v>
      </c>
      <c r="F25" s="35">
        <v>11</v>
      </c>
      <c r="G25" s="35">
        <v>11</v>
      </c>
      <c r="H25" s="35">
        <v>11</v>
      </c>
      <c r="I25" s="16">
        <v>10</v>
      </c>
      <c r="J25" s="16">
        <v>10</v>
      </c>
      <c r="K25" s="16">
        <v>10</v>
      </c>
      <c r="L25" s="16">
        <v>10</v>
      </c>
      <c r="M25" s="16">
        <v>11</v>
      </c>
      <c r="N25" s="16">
        <v>11</v>
      </c>
      <c r="O25" s="17">
        <f>AVERAGE(C25:N25)</f>
        <v>10.333333333333334</v>
      </c>
    </row>
    <row r="26" spans="1:15">
      <c r="B26" s="4" t="s">
        <v>17</v>
      </c>
      <c r="C26" s="16">
        <v>1287028.845</v>
      </c>
      <c r="D26" s="16">
        <v>1331716.82</v>
      </c>
      <c r="E26" s="16">
        <v>1413563.5349999999</v>
      </c>
      <c r="F26" s="16">
        <v>1396184.5350000001</v>
      </c>
      <c r="G26" s="16">
        <v>1353670.2249999999</v>
      </c>
      <c r="H26" s="16">
        <v>1515816.9440000001</v>
      </c>
      <c r="I26" s="16">
        <v>1790187.125</v>
      </c>
      <c r="J26" s="16">
        <v>1910068.8515625</v>
      </c>
      <c r="K26" s="16">
        <v>1905289.2578125</v>
      </c>
      <c r="L26" s="16">
        <v>1555160.5703125</v>
      </c>
      <c r="M26" s="16">
        <v>1440136.046875</v>
      </c>
      <c r="N26" s="16">
        <v>1392210.30859375</v>
      </c>
      <c r="O26" s="18">
        <f>SUM(C26:N26)</f>
        <v>18291033.064156249</v>
      </c>
    </row>
    <row r="27" spans="1:15">
      <c r="B27" s="4" t="s">
        <v>18</v>
      </c>
      <c r="C27" s="16">
        <v>1122741.4300000002</v>
      </c>
      <c r="D27" s="16">
        <v>1034401.9350000001</v>
      </c>
      <c r="E27" s="16">
        <v>1133704.76</v>
      </c>
      <c r="F27" s="16">
        <v>938302.78</v>
      </c>
      <c r="G27" s="16">
        <v>632598.26600000006</v>
      </c>
      <c r="H27" s="16">
        <v>702831.7350000001</v>
      </c>
      <c r="I27" s="16">
        <v>840124.48046875</v>
      </c>
      <c r="J27" s="16">
        <v>889847.26953125</v>
      </c>
      <c r="K27" s="16">
        <v>886282.0625</v>
      </c>
      <c r="L27" s="16">
        <v>718639.09765625</v>
      </c>
      <c r="M27" s="16">
        <v>662451.76171875</v>
      </c>
      <c r="N27" s="16">
        <v>815824.173828125</v>
      </c>
      <c r="O27" s="18">
        <f t="shared" ref="O27:O32" si="8">SUM(C27:N27)</f>
        <v>10377749.751703124</v>
      </c>
    </row>
    <row r="28" spans="1:15">
      <c r="B28" s="4" t="s">
        <v>19</v>
      </c>
      <c r="C28" s="16">
        <v>2218545.2609999999</v>
      </c>
      <c r="D28" s="16">
        <v>2109997.9739999999</v>
      </c>
      <c r="E28" s="16">
        <v>2303037.5249999999</v>
      </c>
      <c r="F28" s="16">
        <v>2406181.5100000002</v>
      </c>
      <c r="G28" s="16">
        <v>2839340.9450000003</v>
      </c>
      <c r="H28" s="16">
        <v>2869783.159</v>
      </c>
      <c r="I28" s="16">
        <v>3823050.625</v>
      </c>
      <c r="J28" s="16">
        <v>3549018.546875</v>
      </c>
      <c r="K28" s="16">
        <v>3769106.65625</v>
      </c>
      <c r="L28" s="16">
        <v>3063325.40625</v>
      </c>
      <c r="M28" s="16">
        <v>3014570.359375</v>
      </c>
      <c r="N28" s="16">
        <v>2710632.3359375</v>
      </c>
      <c r="O28" s="18">
        <f t="shared" si="8"/>
        <v>34676590.303687498</v>
      </c>
    </row>
    <row r="29" spans="1:15">
      <c r="B29" s="4" t="s">
        <v>20</v>
      </c>
      <c r="C29" s="16">
        <f>SUM(C26:C28)</f>
        <v>4628315.5360000003</v>
      </c>
      <c r="D29" s="16">
        <f t="shared" ref="D29" si="9">SUM(D26:D28)</f>
        <v>4476116.7290000003</v>
      </c>
      <c r="E29" s="16">
        <f t="shared" ref="E29" si="10">SUM(E26:E28)</f>
        <v>4850305.82</v>
      </c>
      <c r="F29" s="16">
        <f t="shared" ref="F29" si="11">SUM(F26:F28)</f>
        <v>4740668.8250000011</v>
      </c>
      <c r="G29" s="16">
        <f t="shared" ref="G29" si="12">SUM(G26:G28)</f>
        <v>4825609.4360000007</v>
      </c>
      <c r="H29" s="16">
        <f t="shared" ref="H29" si="13">SUM(H26:H28)</f>
        <v>5088431.8380000005</v>
      </c>
      <c r="I29" s="16">
        <v>6453362.23046875</v>
      </c>
      <c r="J29" s="16">
        <v>6348934.66796875</v>
      </c>
      <c r="K29" s="16">
        <v>6560677.9765625</v>
      </c>
      <c r="L29" s="16">
        <v>5337125.07421875</v>
      </c>
      <c r="M29" s="16">
        <v>5117158.16796875</v>
      </c>
      <c r="N29" s="16">
        <v>4918666.818359375</v>
      </c>
      <c r="O29" s="18">
        <f t="shared" si="8"/>
        <v>63345373.119546875</v>
      </c>
    </row>
    <row r="30" spans="1:15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5">
      <c r="B31" s="4" t="s">
        <v>21</v>
      </c>
      <c r="C31" s="16">
        <v>9608.8799999999992</v>
      </c>
      <c r="D31" s="16">
        <v>9409.36</v>
      </c>
      <c r="E31" s="16">
        <v>10442.92</v>
      </c>
      <c r="F31" s="16">
        <v>9988.2800000000007</v>
      </c>
      <c r="G31" s="16">
        <v>10207.52</v>
      </c>
      <c r="H31" s="16">
        <v>10331.52</v>
      </c>
      <c r="I31" s="16">
        <v>12852.20001220704</v>
      </c>
      <c r="J31" s="16">
        <v>13357.680175781259</v>
      </c>
      <c r="K31" s="16">
        <v>12801.879760742198</v>
      </c>
      <c r="L31" s="16">
        <v>12052.760131835956</v>
      </c>
      <c r="M31" s="16">
        <v>10644.48010253907</v>
      </c>
      <c r="N31" s="16">
        <v>10264.79992675782</v>
      </c>
      <c r="O31" s="18">
        <f t="shared" si="8"/>
        <v>131962.28010986335</v>
      </c>
    </row>
    <row r="32" spans="1:15">
      <c r="B32" s="4" t="s">
        <v>22</v>
      </c>
      <c r="C32" s="16">
        <v>9322.56</v>
      </c>
      <c r="D32" s="16">
        <v>8933.24</v>
      </c>
      <c r="E32" s="16">
        <v>10459.240000000002</v>
      </c>
      <c r="F32" s="16">
        <v>10091.400000000001</v>
      </c>
      <c r="G32" s="16">
        <v>10112.960000000001</v>
      </c>
      <c r="H32" s="16">
        <v>10326</v>
      </c>
      <c r="I32" s="16">
        <v>12780.519897460948</v>
      </c>
      <c r="J32" s="16">
        <v>13013.040039062518</v>
      </c>
      <c r="K32" s="16">
        <v>12622.360046386733</v>
      </c>
      <c r="L32" s="16">
        <v>11554.400024414083</v>
      </c>
      <c r="M32" s="16">
        <v>10238.120025634771</v>
      </c>
      <c r="N32" s="16">
        <v>9617.0798339843786</v>
      </c>
      <c r="O32" s="18">
        <f t="shared" si="8"/>
        <v>129070.91986694341</v>
      </c>
    </row>
    <row r="33" spans="1:16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6">
      <c r="A34" s="15" t="s">
        <v>25</v>
      </c>
      <c r="B34" s="4" t="s">
        <v>16</v>
      </c>
      <c r="C34" s="16">
        <v>56</v>
      </c>
      <c r="D34" s="16">
        <v>56</v>
      </c>
      <c r="E34" s="16">
        <v>57</v>
      </c>
      <c r="F34" s="16">
        <v>57</v>
      </c>
      <c r="G34" s="16">
        <v>58</v>
      </c>
      <c r="H34" s="16">
        <v>58</v>
      </c>
      <c r="I34" s="16">
        <v>57</v>
      </c>
      <c r="J34" s="16">
        <v>57</v>
      </c>
      <c r="K34" s="16">
        <v>57</v>
      </c>
      <c r="L34" s="16">
        <v>57</v>
      </c>
      <c r="M34" s="16">
        <v>58</v>
      </c>
      <c r="N34" s="16">
        <v>58</v>
      </c>
      <c r="O34" s="17">
        <f>AVERAGE(C34:N34)</f>
        <v>57.166666666666664</v>
      </c>
    </row>
    <row r="35" spans="1:16">
      <c r="B35" s="4" t="s">
        <v>17</v>
      </c>
      <c r="C35" s="16">
        <v>13631553.985000001</v>
      </c>
      <c r="D35" s="16">
        <v>14181861.273999998</v>
      </c>
      <c r="E35" s="16">
        <v>15199883.330000002</v>
      </c>
      <c r="F35" s="16">
        <v>14230564.907</v>
      </c>
      <c r="G35" s="16">
        <v>14642163.353000004</v>
      </c>
      <c r="H35" s="16">
        <v>15950499.421999997</v>
      </c>
      <c r="I35" s="16">
        <v>16389400.295410156</v>
      </c>
      <c r="J35" s="16">
        <v>17002264.525024414</v>
      </c>
      <c r="K35" s="16">
        <v>17037927.151611328</v>
      </c>
      <c r="L35" s="16">
        <v>14168135.717163086</v>
      </c>
      <c r="M35" s="16">
        <v>14732780.71875</v>
      </c>
      <c r="N35" s="16">
        <v>14006143.16015625</v>
      </c>
      <c r="O35" s="18">
        <f>SUM(C35:N35)</f>
        <v>181173177.83911523</v>
      </c>
    </row>
    <row r="36" spans="1:16">
      <c r="B36" s="4" t="s">
        <v>18</v>
      </c>
      <c r="C36" s="16">
        <v>11629908.401999999</v>
      </c>
      <c r="D36" s="16">
        <v>11992807.050000003</v>
      </c>
      <c r="E36" s="16">
        <v>12116672.848999999</v>
      </c>
      <c r="F36" s="16">
        <v>8131501.9249999989</v>
      </c>
      <c r="G36" s="16">
        <v>6803946.9339999994</v>
      </c>
      <c r="H36" s="16">
        <v>7391030.1900000004</v>
      </c>
      <c r="I36" s="16">
        <v>7685910.6839599609</v>
      </c>
      <c r="J36" s="16">
        <v>7980773.944519043</v>
      </c>
      <c r="K36" s="16">
        <v>7977150.1193847656</v>
      </c>
      <c r="L36" s="16">
        <v>6557003.4462890625</v>
      </c>
      <c r="M36" s="16">
        <v>6786774.7445068359</v>
      </c>
      <c r="N36" s="16">
        <v>9934105.775390625</v>
      </c>
      <c r="O36" s="18">
        <f t="shared" ref="O36:O41" si="14">SUM(C36:N36)</f>
        <v>104987586.06405029</v>
      </c>
    </row>
    <row r="37" spans="1:16">
      <c r="B37" s="4" t="s">
        <v>19</v>
      </c>
      <c r="C37" s="16">
        <v>23595444.767999999</v>
      </c>
      <c r="D37" s="16">
        <v>24510396.426000003</v>
      </c>
      <c r="E37" s="16">
        <v>24769045.576000001</v>
      </c>
      <c r="F37" s="16">
        <v>26674961.622999992</v>
      </c>
      <c r="G37" s="16">
        <v>28219902.909000006</v>
      </c>
      <c r="H37" s="16">
        <v>32202923.888999999</v>
      </c>
      <c r="I37" s="16">
        <v>31847489.569580078</v>
      </c>
      <c r="J37" s="16">
        <v>32720361.924316406</v>
      </c>
      <c r="K37" s="16">
        <v>33274543.116699219</v>
      </c>
      <c r="L37" s="16">
        <v>27825704.58984375</v>
      </c>
      <c r="M37" s="16">
        <v>30830499.494628906</v>
      </c>
      <c r="N37" s="16">
        <v>24960150.052734375</v>
      </c>
      <c r="O37" s="18">
        <f t="shared" si="14"/>
        <v>341431423.93880272</v>
      </c>
    </row>
    <row r="38" spans="1:16">
      <c r="B38" s="4" t="s">
        <v>20</v>
      </c>
      <c r="C38" s="16">
        <f>SUM(C35:C37)</f>
        <v>48856907.155000001</v>
      </c>
      <c r="D38" s="16">
        <f t="shared" ref="D38" si="15">SUM(D35:D37)</f>
        <v>50685064.75</v>
      </c>
      <c r="E38" s="16">
        <f t="shared" ref="E38" si="16">SUM(E35:E37)</f>
        <v>52085601.755000003</v>
      </c>
      <c r="F38" s="16">
        <f t="shared" ref="F38" si="17">SUM(F35:F37)</f>
        <v>49037028.454999991</v>
      </c>
      <c r="G38" s="16">
        <f t="shared" ref="G38" si="18">SUM(G35:G37)</f>
        <v>49666013.19600001</v>
      </c>
      <c r="H38" s="16">
        <f t="shared" ref="H38" si="19">SUM(H35:H37)</f>
        <v>55544453.500999995</v>
      </c>
      <c r="I38" s="16">
        <v>55922800.548950195</v>
      </c>
      <c r="J38" s="16">
        <v>57703400.393859863</v>
      </c>
      <c r="K38" s="16">
        <v>58289620.387695312</v>
      </c>
      <c r="L38" s="16">
        <v>48550843.753295898</v>
      </c>
      <c r="M38" s="16">
        <v>52350054.957885742</v>
      </c>
      <c r="N38" s="16">
        <v>48900398.98828125</v>
      </c>
      <c r="O38" s="18">
        <f t="shared" si="14"/>
        <v>627592187.8419683</v>
      </c>
    </row>
    <row r="39" spans="1:16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6">
      <c r="B40" s="4" t="s">
        <v>21</v>
      </c>
      <c r="C40" s="16">
        <v>104263.97999999998</v>
      </c>
      <c r="D40" s="16">
        <v>92115.810000000012</v>
      </c>
      <c r="E40" s="16">
        <v>112815.93000000001</v>
      </c>
      <c r="F40" s="16">
        <v>102479.44999999998</v>
      </c>
      <c r="G40" s="16">
        <v>110791.43000000001</v>
      </c>
      <c r="H40" s="16">
        <v>111326.86000000002</v>
      </c>
      <c r="I40" s="16">
        <v>118201.63048172004</v>
      </c>
      <c r="J40" s="16">
        <v>118318.17999267584</v>
      </c>
      <c r="K40" s="16">
        <v>122638.1099205018</v>
      </c>
      <c r="L40" s="16">
        <v>113117.5297737122</v>
      </c>
      <c r="M40" s="16">
        <v>106213.45975875859</v>
      </c>
      <c r="N40" s="16">
        <v>104357.90032958989</v>
      </c>
      <c r="O40" s="18">
        <f t="shared" si="14"/>
        <v>1316640.2702569584</v>
      </c>
    </row>
    <row r="41" spans="1:16">
      <c r="B41" s="4" t="s">
        <v>22</v>
      </c>
      <c r="C41" s="16">
        <v>102422.10000000002</v>
      </c>
      <c r="D41" s="16">
        <v>92865.910000000018</v>
      </c>
      <c r="E41" s="16">
        <v>111308.69999999997</v>
      </c>
      <c r="F41" s="16">
        <v>101534.23</v>
      </c>
      <c r="G41" s="16">
        <v>110052.83000000002</v>
      </c>
      <c r="H41" s="16">
        <v>110891.2</v>
      </c>
      <c r="I41" s="16">
        <v>117792.37929534919</v>
      </c>
      <c r="J41" s="16">
        <v>117918.57969665533</v>
      </c>
      <c r="K41" s="16">
        <v>123312.65972518925</v>
      </c>
      <c r="L41" s="16">
        <v>113356.77990341188</v>
      </c>
      <c r="M41" s="16">
        <v>104213.49961853032</v>
      </c>
      <c r="N41" s="16">
        <v>103199.01003646853</v>
      </c>
      <c r="O41" s="18">
        <f t="shared" si="14"/>
        <v>1308867.8782756045</v>
      </c>
    </row>
    <row r="42" spans="1:16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6">
      <c r="A43" s="15" t="s">
        <v>26</v>
      </c>
      <c r="B43" s="4" t="s">
        <v>16</v>
      </c>
      <c r="C43" s="16">
        <v>46</v>
      </c>
      <c r="D43" s="16">
        <v>46</v>
      </c>
      <c r="E43" s="16">
        <v>46</v>
      </c>
      <c r="F43" s="16">
        <v>46</v>
      </c>
      <c r="G43" s="16">
        <v>46</v>
      </c>
      <c r="H43" s="16">
        <v>46</v>
      </c>
      <c r="I43" s="16">
        <v>46</v>
      </c>
      <c r="J43" s="16">
        <v>46</v>
      </c>
      <c r="K43" s="16">
        <v>46</v>
      </c>
      <c r="L43" s="16">
        <v>46</v>
      </c>
      <c r="M43" s="16">
        <v>46</v>
      </c>
      <c r="N43" s="16">
        <v>46</v>
      </c>
      <c r="O43" s="17">
        <f>AVERAGE(C43:N43)</f>
        <v>46</v>
      </c>
    </row>
    <row r="44" spans="1:16">
      <c r="B44" s="4" t="s">
        <v>17</v>
      </c>
      <c r="C44" s="16">
        <v>16953529.395000003</v>
      </c>
      <c r="D44" s="16">
        <v>17753987.438000001</v>
      </c>
      <c r="E44" s="16">
        <v>14899373.404999997</v>
      </c>
      <c r="F44" s="16">
        <v>16327160.109999999</v>
      </c>
      <c r="G44" s="16">
        <v>14260777.408999998</v>
      </c>
      <c r="H44" s="16">
        <v>15600587.699999999</v>
      </c>
      <c r="I44" s="16">
        <v>16124398.561673243</v>
      </c>
      <c r="J44" s="16">
        <v>16596473.302313156</v>
      </c>
      <c r="K44" s="16">
        <v>17639166.109396935</v>
      </c>
      <c r="L44" s="16">
        <v>15238564.374493793</v>
      </c>
      <c r="M44" s="16">
        <v>16402289.119202156</v>
      </c>
      <c r="N44" s="16">
        <v>16462439.361246502</v>
      </c>
      <c r="O44" s="18">
        <f>SUM(C44:N44)</f>
        <v>194258746.28532577</v>
      </c>
      <c r="P44" s="18"/>
    </row>
    <row r="45" spans="1:16">
      <c r="B45" s="4" t="s">
        <v>18</v>
      </c>
      <c r="C45" s="16">
        <v>14682338.053000001</v>
      </c>
      <c r="D45" s="16">
        <v>16036548.632000001</v>
      </c>
      <c r="E45" s="16">
        <v>12820664.629000003</v>
      </c>
      <c r="F45" s="16">
        <v>9688001.7550000008</v>
      </c>
      <c r="G45" s="16">
        <v>6447561.8159999996</v>
      </c>
      <c r="H45" s="16">
        <v>7108167.7039999999</v>
      </c>
      <c r="I45" s="16">
        <v>7423765.2012607642</v>
      </c>
      <c r="J45" s="16">
        <v>7542249.7836914062</v>
      </c>
      <c r="K45" s="16">
        <v>8013456.0637770779</v>
      </c>
      <c r="L45" s="16">
        <v>6915605.2805698514</v>
      </c>
      <c r="M45" s="16">
        <v>7363627.9874854833</v>
      </c>
      <c r="N45" s="16">
        <v>12333851.638459811</v>
      </c>
      <c r="O45" s="18">
        <f t="shared" ref="O45:O50" si="20">SUM(C45:N45)</f>
        <v>116375838.54424439</v>
      </c>
    </row>
    <row r="46" spans="1:16">
      <c r="B46" s="4" t="s">
        <v>19</v>
      </c>
      <c r="C46" s="16">
        <v>31710199.177999999</v>
      </c>
      <c r="D46" s="16">
        <v>34368226.284000002</v>
      </c>
      <c r="E46" s="16">
        <v>27618285.197999999</v>
      </c>
      <c r="F46" s="16">
        <v>33776290.028999999</v>
      </c>
      <c r="G46" s="16">
        <v>32862960.665000003</v>
      </c>
      <c r="H46" s="16">
        <v>37908848.728</v>
      </c>
      <c r="I46" s="16">
        <v>36051117.464996338</v>
      </c>
      <c r="J46" s="16">
        <v>37960321.983603477</v>
      </c>
      <c r="K46" s="16">
        <v>39444670.239154145</v>
      </c>
      <c r="L46" s="16">
        <v>34246849.011969298</v>
      </c>
      <c r="M46" s="16">
        <v>43373128.352713346</v>
      </c>
      <c r="N46" s="16">
        <v>34119758.479204655</v>
      </c>
      <c r="O46" s="18">
        <f t="shared" si="20"/>
        <v>423440655.61364126</v>
      </c>
    </row>
    <row r="47" spans="1:16">
      <c r="B47" s="4" t="s">
        <v>20</v>
      </c>
      <c r="C47" s="16">
        <f>SUM(C44:C46)</f>
        <v>63346066.626000002</v>
      </c>
      <c r="D47" s="16">
        <f t="shared" ref="D47" si="21">SUM(D44:D46)</f>
        <v>68158762.354000002</v>
      </c>
      <c r="E47" s="16">
        <f t="shared" ref="E47" si="22">SUM(E44:E46)</f>
        <v>55338323.232000001</v>
      </c>
      <c r="F47" s="16">
        <f t="shared" ref="F47" si="23">SUM(F44:F46)</f>
        <v>59791451.894000001</v>
      </c>
      <c r="G47" s="16">
        <f t="shared" ref="G47" si="24">SUM(G44:G46)</f>
        <v>53571299.890000001</v>
      </c>
      <c r="H47" s="16">
        <f t="shared" ref="H47" si="25">SUM(H44:H46)</f>
        <v>60617604.131999999</v>
      </c>
      <c r="I47" s="16">
        <v>59599281.227930345</v>
      </c>
      <c r="J47" s="16">
        <v>62099045.06960804</v>
      </c>
      <c r="K47" s="16">
        <v>65097292.412328154</v>
      </c>
      <c r="L47" s="16">
        <v>56401018.667032942</v>
      </c>
      <c r="M47" s="16">
        <v>67139045.459400982</v>
      </c>
      <c r="N47" s="16">
        <v>62916049.478910968</v>
      </c>
      <c r="O47" s="18">
        <f t="shared" si="20"/>
        <v>734075240.44321144</v>
      </c>
    </row>
    <row r="48" spans="1:16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>
      <c r="B49" s="4" t="s">
        <v>21</v>
      </c>
      <c r="C49" s="16">
        <v>133368.99</v>
      </c>
      <c r="D49" s="16">
        <v>138147.65</v>
      </c>
      <c r="E49" s="16">
        <v>107393.07</v>
      </c>
      <c r="F49" s="16">
        <v>116987.91</v>
      </c>
      <c r="G49" s="16">
        <v>107358.5</v>
      </c>
      <c r="H49" s="16">
        <v>108011.04999999999</v>
      </c>
      <c r="I49" s="16">
        <v>110757.08000850677</v>
      </c>
      <c r="J49" s="16">
        <v>113959.34999084473</v>
      </c>
      <c r="K49" s="16">
        <v>117784.63000965118</v>
      </c>
      <c r="L49" s="16">
        <v>122312.17987728119</v>
      </c>
      <c r="M49" s="16">
        <v>134185.80002117157</v>
      </c>
      <c r="N49" s="16">
        <v>133045.09999132156</v>
      </c>
      <c r="O49" s="18">
        <f t="shared" si="20"/>
        <v>1443311.3098987769</v>
      </c>
    </row>
    <row r="50" spans="1:15">
      <c r="B50" s="4" t="s">
        <v>22</v>
      </c>
      <c r="C50" s="16">
        <v>128417.16</v>
      </c>
      <c r="D50" s="16">
        <v>138041.1</v>
      </c>
      <c r="E50" s="16">
        <v>106815.01</v>
      </c>
      <c r="F50" s="16">
        <v>113648.65000000001</v>
      </c>
      <c r="G50" s="16">
        <v>106280.76000000001</v>
      </c>
      <c r="H50" s="16">
        <v>106132.8</v>
      </c>
      <c r="I50" s="16">
        <v>104309.68000030518</v>
      </c>
      <c r="J50" s="16">
        <v>109476.65001296997</v>
      </c>
      <c r="K50" s="16">
        <v>113419.27987861633</v>
      </c>
      <c r="L50" s="16">
        <v>117884.89998865128</v>
      </c>
      <c r="M50" s="16">
        <v>128675.65000867844</v>
      </c>
      <c r="N50" s="16">
        <v>126506.10000276566</v>
      </c>
      <c r="O50" s="18">
        <f t="shared" si="20"/>
        <v>1399607.7398919868</v>
      </c>
    </row>
    <row r="51" spans="1:1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8"/>
    </row>
    <row r="52" spans="1:15">
      <c r="A52" s="15" t="s">
        <v>27</v>
      </c>
      <c r="B52" s="4" t="s">
        <v>16</v>
      </c>
      <c r="C52" s="16">
        <v>25</v>
      </c>
      <c r="D52" s="16">
        <v>25</v>
      </c>
      <c r="E52" s="16">
        <v>25</v>
      </c>
      <c r="F52" s="16">
        <v>25</v>
      </c>
      <c r="G52" s="16">
        <v>25</v>
      </c>
      <c r="H52" s="16">
        <v>24</v>
      </c>
      <c r="I52" s="16">
        <v>26</v>
      </c>
      <c r="J52" s="16">
        <v>27</v>
      </c>
      <c r="K52" s="16">
        <v>27</v>
      </c>
      <c r="L52" s="16">
        <v>26</v>
      </c>
      <c r="M52" s="16">
        <v>26</v>
      </c>
      <c r="N52" s="16">
        <v>26</v>
      </c>
      <c r="O52" s="17">
        <f>AVERAGE(C52:N52)</f>
        <v>25.583333333333332</v>
      </c>
    </row>
    <row r="53" spans="1:15">
      <c r="B53" s="4" t="s">
        <v>17</v>
      </c>
      <c r="C53" s="16">
        <v>4263699.6940000001</v>
      </c>
      <c r="D53" s="16">
        <v>5375375.2510000002</v>
      </c>
      <c r="E53" s="16">
        <v>5076058.6050000004</v>
      </c>
      <c r="F53" s="16">
        <v>5061055.1380000003</v>
      </c>
      <c r="G53" s="16">
        <v>5612132.858</v>
      </c>
      <c r="H53" s="16">
        <v>6979319.091</v>
      </c>
      <c r="I53" s="16">
        <v>11621209.196777344</v>
      </c>
      <c r="J53" s="16">
        <v>12390278.588623047</v>
      </c>
      <c r="K53" s="16">
        <v>12275192.250488281</v>
      </c>
      <c r="L53" s="16">
        <v>16039883.786376953</v>
      </c>
      <c r="M53" s="16">
        <v>11219218.556884766</v>
      </c>
      <c r="N53" s="16">
        <v>10973297.010253906</v>
      </c>
      <c r="O53" s="18">
        <f>SUM(C53:N53)</f>
        <v>106886720.02640429</v>
      </c>
    </row>
    <row r="54" spans="1:15">
      <c r="B54" s="4" t="s">
        <v>18</v>
      </c>
      <c r="C54" s="16">
        <v>4380619.9529999997</v>
      </c>
      <c r="D54" s="16">
        <v>4801089.4289999995</v>
      </c>
      <c r="E54" s="16">
        <v>4682308.2879999997</v>
      </c>
      <c r="F54" s="16">
        <v>3158055.8909999998</v>
      </c>
      <c r="G54" s="16">
        <v>2381753.5240000002</v>
      </c>
      <c r="H54" s="16">
        <v>2843226.199</v>
      </c>
      <c r="I54" s="16">
        <v>4884919.6552734375</v>
      </c>
      <c r="J54" s="16">
        <v>5162100.7526855469</v>
      </c>
      <c r="K54" s="16">
        <v>5076963.7592773438</v>
      </c>
      <c r="L54" s="16">
        <v>7315152.4625244141</v>
      </c>
      <c r="M54" s="16">
        <v>5174314.2088623047</v>
      </c>
      <c r="N54" s="16">
        <v>9655068.0621337891</v>
      </c>
      <c r="O54" s="18">
        <f t="shared" ref="O54:O59" si="26">SUM(C54:N54)</f>
        <v>59515572.18475683</v>
      </c>
    </row>
    <row r="55" spans="1:15">
      <c r="B55" s="4" t="s">
        <v>19</v>
      </c>
      <c r="C55" s="16">
        <v>10351857.898</v>
      </c>
      <c r="D55" s="16">
        <v>11859449.331</v>
      </c>
      <c r="E55" s="16">
        <v>11333741.352</v>
      </c>
      <c r="F55" s="16">
        <v>12364930.123</v>
      </c>
      <c r="G55" s="16">
        <v>14658723.427999999</v>
      </c>
      <c r="H55" s="16">
        <v>21192272.539999999</v>
      </c>
      <c r="I55" s="16">
        <v>34124843.823242187</v>
      </c>
      <c r="J55" s="16">
        <v>34549262.854492187</v>
      </c>
      <c r="K55" s="16">
        <v>34712921.063476562</v>
      </c>
      <c r="L55" s="16">
        <v>42563980.43359375</v>
      </c>
      <c r="M55" s="16">
        <v>32850503.969238281</v>
      </c>
      <c r="N55" s="16">
        <v>24552865.606933594</v>
      </c>
      <c r="O55" s="18">
        <f t="shared" si="26"/>
        <v>285115352.42297655</v>
      </c>
    </row>
    <row r="56" spans="1:15">
      <c r="B56" s="4" t="s">
        <v>20</v>
      </c>
      <c r="C56" s="16">
        <f>SUM(C53:C55)</f>
        <v>18996177.545000002</v>
      </c>
      <c r="D56" s="16">
        <f t="shared" ref="D56" si="27">SUM(D53:D55)</f>
        <v>22035914.011</v>
      </c>
      <c r="E56" s="16">
        <f t="shared" ref="E56" si="28">SUM(E53:E55)</f>
        <v>21092108.244999997</v>
      </c>
      <c r="F56" s="16">
        <f t="shared" ref="F56" si="29">SUM(F53:F55)</f>
        <v>20584041.151999999</v>
      </c>
      <c r="G56" s="16">
        <f t="shared" ref="G56" si="30">SUM(G53:G55)</f>
        <v>22652609.809999999</v>
      </c>
      <c r="H56" s="16">
        <f t="shared" ref="H56" si="31">SUM(H53:H55)</f>
        <v>31014817.829999998</v>
      </c>
      <c r="I56" s="16">
        <v>50630972.675292969</v>
      </c>
      <c r="J56" s="16">
        <v>52101642.195800781</v>
      </c>
      <c r="K56" s="16">
        <v>52065077.073242187</v>
      </c>
      <c r="L56" s="16">
        <v>65919016.682495117</v>
      </c>
      <c r="M56" s="16">
        <v>49244036.734985352</v>
      </c>
      <c r="N56" s="16">
        <v>45181230.679321289</v>
      </c>
      <c r="O56" s="18">
        <f t="shared" si="26"/>
        <v>451517644.63413769</v>
      </c>
    </row>
    <row r="57" spans="1:15">
      <c r="C57" s="16"/>
      <c r="D57" s="16"/>
      <c r="E57" s="16"/>
      <c r="F57" s="16"/>
      <c r="G57" s="32"/>
      <c r="H57" s="16"/>
      <c r="I57" s="16"/>
      <c r="J57" s="16"/>
      <c r="K57" s="16"/>
      <c r="L57" s="16"/>
      <c r="M57" s="16"/>
      <c r="N57" s="16"/>
      <c r="O57" s="18"/>
    </row>
    <row r="58" spans="1:15">
      <c r="B58" s="4" t="s">
        <v>21</v>
      </c>
      <c r="C58" s="16">
        <v>125504.8</v>
      </c>
      <c r="D58" s="16">
        <v>101951</v>
      </c>
      <c r="E58" s="16">
        <v>81476</v>
      </c>
      <c r="F58" s="16">
        <v>80603</v>
      </c>
      <c r="G58" s="16">
        <v>91048.91</v>
      </c>
      <c r="H58" s="16">
        <v>92783.08</v>
      </c>
      <c r="I58" s="16">
        <v>156938.20993804932</v>
      </c>
      <c r="J58" s="16">
        <v>171845.54001426697</v>
      </c>
      <c r="K58" s="16">
        <v>161514.56005859375</v>
      </c>
      <c r="L58" s="16">
        <v>233530.03005409241</v>
      </c>
      <c r="M58" s="16">
        <v>175762.57004547119</v>
      </c>
      <c r="N58" s="16">
        <v>180595.60999679565</v>
      </c>
      <c r="O58" s="18">
        <f t="shared" si="26"/>
        <v>1653553.3101072693</v>
      </c>
    </row>
    <row r="59" spans="1:15">
      <c r="B59" s="4" t="s">
        <v>22</v>
      </c>
      <c r="C59" s="16">
        <v>98567.4</v>
      </c>
      <c r="D59" s="16">
        <v>107130</v>
      </c>
      <c r="E59" s="16">
        <v>88880</v>
      </c>
      <c r="F59" s="16">
        <v>80580</v>
      </c>
      <c r="G59" s="16">
        <v>95109.73</v>
      </c>
      <c r="H59" s="16">
        <v>81903.929999999993</v>
      </c>
      <c r="I59" s="16">
        <v>136785.12006759644</v>
      </c>
      <c r="J59" s="16">
        <v>154825.92006874084</v>
      </c>
      <c r="K59" s="16">
        <v>167168.53000450134</v>
      </c>
      <c r="L59" s="16">
        <v>242596.03000640869</v>
      </c>
      <c r="M59" s="16">
        <v>166169.11999511719</v>
      </c>
      <c r="N59" s="16">
        <v>175821.43997955322</v>
      </c>
      <c r="O59" s="18">
        <f t="shared" si="26"/>
        <v>1595537.2201219178</v>
      </c>
    </row>
    <row r="60" spans="1:1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>
      <c r="A62" s="22" t="s">
        <v>28</v>
      </c>
      <c r="B62" s="23" t="s">
        <v>16</v>
      </c>
      <c r="C62" s="24">
        <f>+C52+C43+C34+C25+C16+C7</f>
        <v>399</v>
      </c>
      <c r="D62" s="24">
        <f>+D52+D43+D34+D25+D16+D7</f>
        <v>399</v>
      </c>
      <c r="E62" s="24">
        <f>+E52+E43+E34+E25+E16+E7</f>
        <v>400</v>
      </c>
      <c r="F62" s="16">
        <f t="shared" ref="F62:L62" si="32">+F52+F43+F34+F25+F16+F7</f>
        <v>401</v>
      </c>
      <c r="G62" s="16">
        <f>+G52+G43+G34+G25+G16+G7</f>
        <v>404</v>
      </c>
      <c r="H62" s="16">
        <f t="shared" si="32"/>
        <v>400</v>
      </c>
      <c r="I62" s="16">
        <f t="shared" si="32"/>
        <v>405</v>
      </c>
      <c r="J62" s="16">
        <f t="shared" si="32"/>
        <v>407</v>
      </c>
      <c r="K62" s="16">
        <f t="shared" si="32"/>
        <v>404</v>
      </c>
      <c r="L62" s="16">
        <f t="shared" si="32"/>
        <v>401</v>
      </c>
      <c r="M62" s="16">
        <f>+M52+M43+M34+M25+M16+M7</f>
        <v>402</v>
      </c>
      <c r="N62" s="16">
        <f>+N52+N43+N34+N25+N16+N7</f>
        <v>401</v>
      </c>
      <c r="O62" s="17">
        <f>AVERAGE(C62:N62)</f>
        <v>401.91666666666669</v>
      </c>
    </row>
    <row r="63" spans="1:15">
      <c r="A63" s="25"/>
      <c r="B63" s="12"/>
      <c r="C63" s="26"/>
      <c r="D63" s="26"/>
      <c r="E63" s="26"/>
      <c r="F63" s="16"/>
      <c r="G63" s="16"/>
      <c r="H63" s="16"/>
      <c r="I63" s="16"/>
      <c r="J63" s="16"/>
      <c r="K63" s="16"/>
      <c r="L63" s="16"/>
      <c r="M63" s="16"/>
      <c r="N63" s="16"/>
      <c r="O63" s="27"/>
    </row>
    <row r="64" spans="1:15">
      <c r="A64" s="25"/>
      <c r="B64" s="12" t="s">
        <v>17</v>
      </c>
      <c r="C64" s="26">
        <f t="shared" ref="C64:M67" si="33">+C53+C44+C35+C26+C17+C8</f>
        <v>50316286.498000003</v>
      </c>
      <c r="D64" s="26">
        <f t="shared" si="33"/>
        <v>52900747.194000006</v>
      </c>
      <c r="E64" s="26">
        <f t="shared" si="33"/>
        <v>51399583.442000002</v>
      </c>
      <c r="F64" s="16">
        <f>+F53+F44+F35+F26+F17+F8</f>
        <v>51579093.241000004</v>
      </c>
      <c r="G64" s="16">
        <f>+G53+G44+G35+G26+G17+G8</f>
        <v>50082463.024000004</v>
      </c>
      <c r="H64" s="16">
        <f t="shared" si="33"/>
        <v>55962685.100999996</v>
      </c>
      <c r="I64" s="16">
        <f t="shared" si="33"/>
        <v>62924069.421923712</v>
      </c>
      <c r="J64" s="16">
        <f t="shared" si="33"/>
        <v>66354239.115003891</v>
      </c>
      <c r="K64" s="16">
        <f t="shared" si="33"/>
        <v>66981526.678473473</v>
      </c>
      <c r="L64" s="16">
        <f t="shared" si="33"/>
        <v>62652289.141392902</v>
      </c>
      <c r="M64" s="16">
        <f>+M53+M44+M35+M26+M17+M8</f>
        <v>58423985.275370896</v>
      </c>
      <c r="N64" s="16">
        <f t="shared" ref="N64:N67" si="34">+N53+N44+N35+N26+N17+N8</f>
        <v>57406985.79349748</v>
      </c>
      <c r="O64" s="27">
        <f>SUM(C64:N64)</f>
        <v>686983953.9256624</v>
      </c>
    </row>
    <row r="65" spans="1:15">
      <c r="A65" s="25"/>
      <c r="B65" s="12" t="s">
        <v>18</v>
      </c>
      <c r="C65" s="26">
        <f t="shared" si="33"/>
        <v>44219881.759000003</v>
      </c>
      <c r="D65" s="26">
        <f t="shared" si="33"/>
        <v>45682414.586999997</v>
      </c>
      <c r="E65" s="26">
        <f t="shared" si="33"/>
        <v>42776932.113000005</v>
      </c>
      <c r="F65" s="16">
        <f t="shared" si="33"/>
        <v>30762733.522</v>
      </c>
      <c r="G65" s="16">
        <f>+G54+G45+G36+G27+G18+G9</f>
        <v>23193848.499000002</v>
      </c>
      <c r="H65" s="16">
        <f t="shared" si="33"/>
        <v>25950350.378000002</v>
      </c>
      <c r="I65" s="16">
        <f t="shared" si="33"/>
        <v>29213773.042122658</v>
      </c>
      <c r="J65" s="16">
        <f t="shared" si="33"/>
        <v>30696809.56552887</v>
      </c>
      <c r="K65" s="16">
        <f t="shared" si="33"/>
        <v>30962344.141621698</v>
      </c>
      <c r="L65" s="16">
        <f t="shared" si="33"/>
        <v>29194972.679228604</v>
      </c>
      <c r="M65" s="16">
        <f t="shared" si="33"/>
        <v>27050217.573761202</v>
      </c>
      <c r="N65" s="16">
        <f t="shared" si="34"/>
        <v>42514266.157807954</v>
      </c>
      <c r="O65" s="27">
        <f t="shared" ref="O65:O70" si="35">SUM(C65:N65)</f>
        <v>402218544.018071</v>
      </c>
    </row>
    <row r="66" spans="1:15">
      <c r="A66" s="25"/>
      <c r="B66" s="12" t="s">
        <v>19</v>
      </c>
      <c r="C66" s="26">
        <f t="shared" si="33"/>
        <v>90952285.815999985</v>
      </c>
      <c r="D66" s="26">
        <f t="shared" si="33"/>
        <v>94763426.208000004</v>
      </c>
      <c r="E66" s="26">
        <f t="shared" si="33"/>
        <v>88199840.128000006</v>
      </c>
      <c r="F66" s="16">
        <f t="shared" si="33"/>
        <v>99142606.432999998</v>
      </c>
      <c r="G66" s="16">
        <f>+G55+G46+G37+G28+G19+G10</f>
        <v>103429717.163</v>
      </c>
      <c r="H66" s="16">
        <f t="shared" si="33"/>
        <v>122751498.502</v>
      </c>
      <c r="I66" s="16">
        <f t="shared" si="33"/>
        <v>135536356.24240875</v>
      </c>
      <c r="J66" s="16">
        <f t="shared" si="33"/>
        <v>139723222.09293652</v>
      </c>
      <c r="K66" s="16">
        <f t="shared" si="33"/>
        <v>142787050.1584428</v>
      </c>
      <c r="L66" s="16">
        <f t="shared" si="33"/>
        <v>135207100.54892609</v>
      </c>
      <c r="M66" s="16">
        <f t="shared" si="33"/>
        <v>136851610.85881686</v>
      </c>
      <c r="N66" s="16">
        <f t="shared" si="34"/>
        <v>110878800.31868219</v>
      </c>
      <c r="O66" s="27">
        <f t="shared" si="35"/>
        <v>1400223514.4702132</v>
      </c>
    </row>
    <row r="67" spans="1:15">
      <c r="A67" s="25"/>
      <c r="B67" s="12" t="s">
        <v>20</v>
      </c>
      <c r="C67" s="26">
        <f t="shared" si="33"/>
        <v>185488454.07300001</v>
      </c>
      <c r="D67" s="26">
        <f t="shared" si="33"/>
        <v>193346587.98900002</v>
      </c>
      <c r="E67" s="26">
        <f t="shared" si="33"/>
        <v>182376355.68299997</v>
      </c>
      <c r="F67" s="16">
        <f t="shared" si="33"/>
        <v>181484433.19599998</v>
      </c>
      <c r="G67" s="16">
        <f>+G56+G47+G38+G29+G20+G11</f>
        <v>176706028.68600002</v>
      </c>
      <c r="H67" s="16">
        <f t="shared" si="33"/>
        <v>204664533.98100001</v>
      </c>
      <c r="I67" s="16">
        <f t="shared" si="33"/>
        <v>227674198.70645511</v>
      </c>
      <c r="J67" s="16">
        <f t="shared" si="33"/>
        <v>236774270.77346927</v>
      </c>
      <c r="K67" s="16">
        <f t="shared" si="33"/>
        <v>240730920.97853795</v>
      </c>
      <c r="L67" s="16">
        <f t="shared" si="33"/>
        <v>227054362.36954761</v>
      </c>
      <c r="M67" s="16">
        <f t="shared" si="33"/>
        <v>222325813.70794895</v>
      </c>
      <c r="N67" s="16">
        <f t="shared" si="34"/>
        <v>210800052.26998764</v>
      </c>
      <c r="O67" s="27">
        <f t="shared" si="35"/>
        <v>2489426012.4139466</v>
      </c>
    </row>
    <row r="68" spans="1:15">
      <c r="A68" s="25"/>
      <c r="B68" s="12"/>
      <c r="C68" s="26"/>
      <c r="D68" s="26"/>
      <c r="E68" s="26"/>
      <c r="F68" s="16"/>
      <c r="G68" s="16"/>
      <c r="H68" s="16"/>
      <c r="I68" s="16"/>
      <c r="J68" s="16"/>
      <c r="K68" s="16"/>
      <c r="L68" s="16"/>
      <c r="M68" s="16"/>
      <c r="N68" s="16"/>
      <c r="O68" s="27"/>
    </row>
    <row r="69" spans="1:15">
      <c r="A69" s="25"/>
      <c r="B69" s="12" t="s">
        <v>21</v>
      </c>
      <c r="C69" s="26">
        <f t="shared" ref="C69:N70" si="36">+C58+C49+C40+C31+C22+C13</f>
        <v>485095.35</v>
      </c>
      <c r="D69" s="26">
        <f t="shared" si="36"/>
        <v>446504.91</v>
      </c>
      <c r="E69" s="26">
        <f t="shared" si="36"/>
        <v>429240.37</v>
      </c>
      <c r="F69" s="16">
        <f>+F59+F49+F40+F31+F22+F13</f>
        <v>420672.63</v>
      </c>
      <c r="G69" s="16">
        <f>+G58+G49+G40+G31+G22+G13</f>
        <v>443331.87999999995</v>
      </c>
      <c r="H69" s="16">
        <f t="shared" si="36"/>
        <v>445661.81</v>
      </c>
      <c r="I69" s="16">
        <f t="shared" si="36"/>
        <v>536037.1808745563</v>
      </c>
      <c r="J69" s="16">
        <f t="shared" si="36"/>
        <v>561314.04063522827</v>
      </c>
      <c r="K69" s="16">
        <f t="shared" si="36"/>
        <v>555379.19001090538</v>
      </c>
      <c r="L69" s="16">
        <f t="shared" si="36"/>
        <v>619386.91012966633</v>
      </c>
      <c r="M69" s="16">
        <f t="shared" si="36"/>
        <v>542435.85983419418</v>
      </c>
      <c r="N69" s="16">
        <f t="shared" si="36"/>
        <v>544895.4104180336</v>
      </c>
      <c r="O69" s="27">
        <f t="shared" si="35"/>
        <v>6029955.541902584</v>
      </c>
    </row>
    <row r="70" spans="1:15">
      <c r="A70" s="28"/>
      <c r="B70" s="29" t="s">
        <v>22</v>
      </c>
      <c r="C70" s="20">
        <f t="shared" si="36"/>
        <v>450418.40000000014</v>
      </c>
      <c r="D70" s="20">
        <f t="shared" si="36"/>
        <v>451119.06</v>
      </c>
      <c r="E70" s="20">
        <f t="shared" si="36"/>
        <v>432845.37999999989</v>
      </c>
      <c r="F70" s="20">
        <f t="shared" si="36"/>
        <v>414574.88</v>
      </c>
      <c r="G70" s="20">
        <f>+G59+G50+G41+G32+G23+G14</f>
        <v>444373.4</v>
      </c>
      <c r="H70" s="20">
        <f t="shared" si="36"/>
        <v>431958.93</v>
      </c>
      <c r="I70" s="20">
        <f t="shared" si="36"/>
        <v>507657.36908434337</v>
      </c>
      <c r="J70" s="20">
        <f t="shared" si="36"/>
        <v>539024.3597099185</v>
      </c>
      <c r="K70" s="20">
        <f t="shared" si="36"/>
        <v>557290.73946833611</v>
      </c>
      <c r="L70" s="20">
        <f t="shared" si="36"/>
        <v>621763.26000118256</v>
      </c>
      <c r="M70" s="20">
        <f t="shared" si="36"/>
        <v>522166.67934489256</v>
      </c>
      <c r="N70" s="20">
        <f t="shared" si="36"/>
        <v>529236.29993867874</v>
      </c>
      <c r="O70" s="30">
        <f t="shared" si="35"/>
        <v>5902428.7575473525</v>
      </c>
    </row>
    <row r="73" spans="1:15">
      <c r="A73" s="7" t="s">
        <v>29</v>
      </c>
    </row>
  </sheetData>
  <printOptions horizontalCentered="1" gridLines="1"/>
  <pageMargins left="0.25" right="0.25" top="0.5" bottom="0.5" header="0.3" footer="0.3"/>
  <pageSetup scale="54" orientation="landscape" horizontalDpi="4294967294" r:id="rId1"/>
  <headerFooter alignWithMargins="0">
    <oddFooter>&amp;L&amp;F   &amp;A&amp;C&amp;P&amp;R&amp;D 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abSelected="1" zoomScaleNormal="100" workbookViewId="0">
      <selection activeCell="A8" sqref="A8"/>
    </sheetView>
  </sheetViews>
  <sheetFormatPr defaultRowHeight="12.75"/>
  <cols>
    <col min="1" max="1" width="12.7109375" customWidth="1"/>
    <col min="2" max="2" width="15.7109375" customWidth="1"/>
    <col min="3" max="6" width="12.7109375" customWidth="1"/>
    <col min="7" max="7" width="12.7109375" style="4" customWidth="1"/>
    <col min="8" max="14" width="12.7109375" customWidth="1"/>
    <col min="15" max="15" width="15.7109375" customWidth="1"/>
  </cols>
  <sheetData>
    <row r="1" spans="1: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1" t="s">
        <v>31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5"/>
      <c r="B4" s="2"/>
      <c r="C4" s="3"/>
      <c r="D4" s="3"/>
      <c r="E4" s="3"/>
      <c r="F4" s="33"/>
      <c r="G4" s="31"/>
      <c r="H4" s="3"/>
      <c r="I4" s="3"/>
      <c r="J4" s="3"/>
      <c r="K4" s="3"/>
      <c r="L4" s="3"/>
      <c r="M4" s="3"/>
      <c r="N4" s="3"/>
      <c r="O4" s="34"/>
    </row>
    <row r="5" spans="1:15">
      <c r="A5" s="7"/>
      <c r="B5" s="4"/>
      <c r="C5" s="8"/>
      <c r="D5" s="8"/>
      <c r="E5" s="8"/>
      <c r="F5" s="8"/>
      <c r="G5" s="8"/>
      <c r="H5" s="8"/>
      <c r="I5" s="8"/>
      <c r="J5" s="9"/>
      <c r="K5" s="8"/>
      <c r="L5" s="8"/>
      <c r="M5" s="8"/>
      <c r="N5" s="8"/>
      <c r="O5" s="10"/>
    </row>
    <row r="6" spans="1:15">
      <c r="A6" s="11"/>
      <c r="B6" s="12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>
      <c r="A7" s="15" t="s">
        <v>15</v>
      </c>
      <c r="B7" s="4" t="s">
        <v>16</v>
      </c>
      <c r="C7" s="16">
        <v>18</v>
      </c>
      <c r="D7" s="16">
        <v>16</v>
      </c>
      <c r="E7" s="16">
        <v>18</v>
      </c>
      <c r="F7" s="16">
        <v>18</v>
      </c>
      <c r="G7" s="16">
        <v>18</v>
      </c>
      <c r="H7" s="16">
        <v>18</v>
      </c>
      <c r="I7" s="16">
        <v>16</v>
      </c>
      <c r="J7" s="16">
        <v>16</v>
      </c>
      <c r="K7" s="16">
        <v>15</v>
      </c>
      <c r="L7" s="16">
        <v>16</v>
      </c>
      <c r="M7" s="16">
        <v>15</v>
      </c>
      <c r="N7" s="16">
        <v>16</v>
      </c>
      <c r="O7" s="17">
        <f>AVERAGE(C7:N7)</f>
        <v>16.666666666666668</v>
      </c>
    </row>
    <row r="8" spans="1:15">
      <c r="A8" s="7"/>
      <c r="B8" s="4" t="s">
        <v>17</v>
      </c>
      <c r="C8" s="16">
        <v>650141.56000000006</v>
      </c>
      <c r="D8" s="16">
        <v>589072.70000000007</v>
      </c>
      <c r="E8" s="16">
        <v>645753.14</v>
      </c>
      <c r="F8" s="16">
        <v>554210.81999999995</v>
      </c>
      <c r="G8" s="16">
        <v>583518.20000000007</v>
      </c>
      <c r="H8" s="16">
        <v>777322.12</v>
      </c>
      <c r="I8" s="16">
        <v>618519.0092086792</v>
      </c>
      <c r="J8" s="16">
        <v>732413.61053466797</v>
      </c>
      <c r="K8" s="16">
        <v>634998.57836914063</v>
      </c>
      <c r="L8" s="16">
        <v>588950.13414764404</v>
      </c>
      <c r="M8" s="16">
        <v>526015.60943603516</v>
      </c>
      <c r="N8" s="16">
        <v>626870.46911621094</v>
      </c>
      <c r="O8" s="18">
        <f>SUM(C8:N8)</f>
        <v>7527785.9508123789</v>
      </c>
    </row>
    <row r="9" spans="1:15">
      <c r="A9" s="7"/>
      <c r="B9" s="4" t="s">
        <v>18</v>
      </c>
      <c r="C9" s="16">
        <v>587277.92000000004</v>
      </c>
      <c r="D9" s="16">
        <v>454508.66</v>
      </c>
      <c r="E9" s="16">
        <v>515730.74000000005</v>
      </c>
      <c r="F9" s="16">
        <v>338257.72000000003</v>
      </c>
      <c r="G9" s="16">
        <v>281032.36</v>
      </c>
      <c r="H9" s="16">
        <v>382541.18</v>
      </c>
      <c r="I9" s="16">
        <v>310854.93847465515</v>
      </c>
      <c r="J9" s="16">
        <v>365412.3590927124</v>
      </c>
      <c r="K9" s="16">
        <v>317522.84936523437</v>
      </c>
      <c r="L9" s="16">
        <v>290966.74950408936</v>
      </c>
      <c r="M9" s="16">
        <v>266925.41928100586</v>
      </c>
      <c r="N9" s="16">
        <v>448008.34002685547</v>
      </c>
      <c r="O9" s="18">
        <f t="shared" ref="O9:O11" si="0">SUM(C9:N9)</f>
        <v>4559039.2357445527</v>
      </c>
    </row>
    <row r="10" spans="1:15">
      <c r="A10" s="7"/>
      <c r="B10" s="4" t="s">
        <v>19</v>
      </c>
      <c r="C10" s="16">
        <v>1191514.74</v>
      </c>
      <c r="D10" s="16">
        <v>925201.2200000002</v>
      </c>
      <c r="E10" s="16">
        <v>1007486.8799999998</v>
      </c>
      <c r="F10" s="16">
        <v>985598.20000000007</v>
      </c>
      <c r="G10" s="16">
        <v>1024351.5399999999</v>
      </c>
      <c r="H10" s="16">
        <v>1231497.74</v>
      </c>
      <c r="I10" s="16">
        <v>1104065.6674041748</v>
      </c>
      <c r="J10" s="16">
        <v>1059761.1122131348</v>
      </c>
      <c r="K10" s="16">
        <v>1044113.6357421875</v>
      </c>
      <c r="L10" s="16">
        <v>978723.52908325195</v>
      </c>
      <c r="M10" s="16">
        <v>970642.53005981445</v>
      </c>
      <c r="N10" s="16">
        <v>1097104.7261962891</v>
      </c>
      <c r="O10" s="18">
        <f t="shared" si="0"/>
        <v>12620061.520698853</v>
      </c>
    </row>
    <row r="11" spans="1:15">
      <c r="A11" s="7"/>
      <c r="B11" s="4" t="s">
        <v>20</v>
      </c>
      <c r="C11" s="16">
        <f>SUM(C8:C10)</f>
        <v>2428934.2199999997</v>
      </c>
      <c r="D11" s="16">
        <f t="shared" ref="D11:H11" si="1">SUM(D8:D10)</f>
        <v>1968782.5800000003</v>
      </c>
      <c r="E11" s="16">
        <f t="shared" si="1"/>
        <v>2168970.7599999998</v>
      </c>
      <c r="F11" s="16">
        <f t="shared" si="1"/>
        <v>1878066.7400000002</v>
      </c>
      <c r="G11" s="16">
        <f t="shared" si="1"/>
        <v>1888902.1</v>
      </c>
      <c r="H11" s="16">
        <f t="shared" si="1"/>
        <v>2391361.04</v>
      </c>
      <c r="I11" s="16">
        <v>2033439.6150875092</v>
      </c>
      <c r="J11" s="16">
        <v>2157587.0818405151</v>
      </c>
      <c r="K11" s="16">
        <v>1996635.0634765625</v>
      </c>
      <c r="L11" s="16">
        <v>1858640.4127349854</v>
      </c>
      <c r="M11" s="16">
        <v>1763583.5587768555</v>
      </c>
      <c r="N11" s="16">
        <v>2171983.5353393555</v>
      </c>
      <c r="O11" s="18">
        <f t="shared" si="0"/>
        <v>24706886.707255784</v>
      </c>
    </row>
    <row r="12" spans="1:15">
      <c r="A12" s="7"/>
      <c r="B12" s="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>
      <c r="A13" s="7"/>
      <c r="B13" s="4" t="s">
        <v>21</v>
      </c>
      <c r="C13" s="16">
        <v>6285.72</v>
      </c>
      <c r="D13" s="16">
        <v>5202.3</v>
      </c>
      <c r="E13" s="16">
        <v>6273.6799999999994</v>
      </c>
      <c r="F13" s="16">
        <v>4836.3399999999992</v>
      </c>
      <c r="G13" s="16">
        <v>6343.4000000000005</v>
      </c>
      <c r="H13" s="16">
        <v>6851.6800000000012</v>
      </c>
      <c r="I13" s="16">
        <v>5666.6100215911883</v>
      </c>
      <c r="J13" s="16">
        <v>6352.5500417947833</v>
      </c>
      <c r="K13" s="16">
        <v>5244.2199859619159</v>
      </c>
      <c r="L13" s="16">
        <v>6267.6599972248123</v>
      </c>
      <c r="M13" s="16">
        <v>4669.1900177001953</v>
      </c>
      <c r="N13" s="16">
        <v>6330.8300018310538</v>
      </c>
      <c r="O13" s="18">
        <v>7150.6000000000013</v>
      </c>
    </row>
    <row r="14" spans="1:15">
      <c r="A14" s="7"/>
      <c r="B14" s="4" t="s">
        <v>22</v>
      </c>
      <c r="C14" s="16">
        <v>6095.8200000000006</v>
      </c>
      <c r="D14" s="16">
        <v>5090.28</v>
      </c>
      <c r="E14" s="16">
        <v>5914.1399999999994</v>
      </c>
      <c r="F14" s="16">
        <v>4585.66</v>
      </c>
      <c r="G14" s="16">
        <v>6010.26</v>
      </c>
      <c r="H14" s="16">
        <v>6861.06</v>
      </c>
      <c r="I14" s="16">
        <v>5686.8599748611468</v>
      </c>
      <c r="J14" s="16">
        <v>6280.830015480522</v>
      </c>
      <c r="K14" s="16">
        <v>5278.7100467681894</v>
      </c>
      <c r="L14" s="16">
        <v>6066.3999443054263</v>
      </c>
      <c r="M14" s="16">
        <v>4366.1500129699734</v>
      </c>
      <c r="N14" s="16">
        <v>6224.9799804687509</v>
      </c>
      <c r="O14" s="18">
        <v>6899.5000000000009</v>
      </c>
    </row>
    <row r="15" spans="1:15">
      <c r="A15" s="7"/>
      <c r="B15" s="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>
      <c r="A16" s="15" t="s">
        <v>23</v>
      </c>
      <c r="B16" s="4" t="s">
        <v>16</v>
      </c>
      <c r="C16" s="16">
        <v>12</v>
      </c>
      <c r="D16" s="16">
        <v>11</v>
      </c>
      <c r="E16" s="16">
        <v>12</v>
      </c>
      <c r="F16" s="16">
        <v>12</v>
      </c>
      <c r="G16" s="16">
        <v>12</v>
      </c>
      <c r="H16" s="16">
        <v>12</v>
      </c>
      <c r="I16" s="16">
        <v>14</v>
      </c>
      <c r="J16" s="16">
        <v>14</v>
      </c>
      <c r="K16" s="16">
        <v>14</v>
      </c>
      <c r="L16" s="16">
        <v>15</v>
      </c>
      <c r="M16" s="16">
        <v>14</v>
      </c>
      <c r="N16" s="16">
        <v>15</v>
      </c>
      <c r="O16" s="17">
        <f>AVERAGE(C16:N16)</f>
        <v>13.083333333333334</v>
      </c>
    </row>
    <row r="17" spans="1:15">
      <c r="A17" s="7"/>
      <c r="B17" s="4" t="s">
        <v>17</v>
      </c>
      <c r="C17" s="16">
        <v>568734.62200000009</v>
      </c>
      <c r="D17" s="16">
        <v>556960.47199999995</v>
      </c>
      <c r="E17" s="16">
        <v>470456.71700000006</v>
      </c>
      <c r="F17" s="16">
        <v>479526.245</v>
      </c>
      <c r="G17" s="16">
        <v>469548.87900000002</v>
      </c>
      <c r="H17" s="16">
        <v>492220.36899999995</v>
      </c>
      <c r="I17" s="16">
        <v>598567.6171875</v>
      </c>
      <c r="J17" s="16">
        <v>649188.44140625</v>
      </c>
      <c r="K17" s="16">
        <v>648857.2109375</v>
      </c>
      <c r="L17" s="16">
        <v>551072.037109375</v>
      </c>
      <c r="M17" s="16">
        <v>579275.87812500075</v>
      </c>
      <c r="N17" s="16">
        <v>600771.484375</v>
      </c>
      <c r="O17" s="18">
        <f>SUM(C17:N17)</f>
        <v>6665179.9731406262</v>
      </c>
    </row>
    <row r="18" spans="1:15">
      <c r="A18" s="7"/>
      <c r="B18" s="4" t="s">
        <v>18</v>
      </c>
      <c r="C18" s="16">
        <v>493113.56699999998</v>
      </c>
      <c r="D18" s="16">
        <v>444828.10199999996</v>
      </c>
      <c r="E18" s="16">
        <v>380166.22100000002</v>
      </c>
      <c r="F18" s="16">
        <v>293878.50699999998</v>
      </c>
      <c r="G18" s="16">
        <v>255595.68999999997</v>
      </c>
      <c r="H18" s="16">
        <v>256018.05299999999</v>
      </c>
      <c r="I18" s="16">
        <v>301775.22597656399</v>
      </c>
      <c r="J18" s="16">
        <v>331006.1337890625</v>
      </c>
      <c r="K18" s="16">
        <v>339231.5654296875</v>
      </c>
      <c r="L18" s="16">
        <v>281448.06665039063</v>
      </c>
      <c r="M18" s="16">
        <v>286951.89511718787</v>
      </c>
      <c r="N18" s="16">
        <v>378599.2861328125</v>
      </c>
      <c r="O18" s="18">
        <f t="shared" ref="O18:O23" si="2">SUM(C18:N18)</f>
        <v>4042612.3130957051</v>
      </c>
    </row>
    <row r="19" spans="1:15">
      <c r="A19" s="7"/>
      <c r="B19" s="4" t="s">
        <v>19</v>
      </c>
      <c r="C19" s="16">
        <v>825541.58600000001</v>
      </c>
      <c r="D19" s="16">
        <v>746454.32</v>
      </c>
      <c r="E19" s="16">
        <v>640447.853</v>
      </c>
      <c r="F19" s="16">
        <v>715677.64299999992</v>
      </c>
      <c r="G19" s="16">
        <v>686002.34900000005</v>
      </c>
      <c r="H19" s="16">
        <v>771492.62599999993</v>
      </c>
      <c r="I19" s="16">
        <v>948480.99291992188</v>
      </c>
      <c r="J19" s="16">
        <v>986728.22814941406</v>
      </c>
      <c r="K19" s="16">
        <v>1026535.421875</v>
      </c>
      <c r="L19" s="16">
        <v>864766.189453125</v>
      </c>
      <c r="M19" s="16">
        <v>928086.22711181641</v>
      </c>
      <c r="N19" s="16">
        <v>945076.8076171875</v>
      </c>
      <c r="O19" s="18">
        <f t="shared" si="2"/>
        <v>10085290.244126465</v>
      </c>
    </row>
    <row r="20" spans="1:15">
      <c r="A20" s="7"/>
      <c r="B20" s="4" t="s">
        <v>20</v>
      </c>
      <c r="C20" s="16">
        <f>SUM(C17:C19)</f>
        <v>1887389.7749999999</v>
      </c>
      <c r="D20" s="16">
        <f t="shared" ref="D20" si="3">SUM(D17:D19)</f>
        <v>1748242.8939999999</v>
      </c>
      <c r="E20" s="16">
        <f t="shared" ref="E20" si="4">SUM(E17:E19)</f>
        <v>1491070.7910000002</v>
      </c>
      <c r="F20" s="16">
        <f t="shared" ref="F20" si="5">SUM(F17:F19)</f>
        <v>1489082.395</v>
      </c>
      <c r="G20" s="16">
        <f t="shared" ref="G20" si="6">SUM(G17:G19)</f>
        <v>1411146.9180000001</v>
      </c>
      <c r="H20" s="16">
        <f t="shared" ref="H20" si="7">SUM(H17:H19)</f>
        <v>1519731.048</v>
      </c>
      <c r="I20" s="16">
        <v>1848823.8360839859</v>
      </c>
      <c r="J20" s="16">
        <v>1966922.8033447266</v>
      </c>
      <c r="K20" s="16">
        <v>2014624.1982421875</v>
      </c>
      <c r="L20" s="16">
        <v>1697286.2932128906</v>
      </c>
      <c r="M20" s="16">
        <v>1794314.000354005</v>
      </c>
      <c r="N20" s="16">
        <v>1924447.578125</v>
      </c>
      <c r="O20" s="18">
        <f t="shared" si="2"/>
        <v>20793082.5303628</v>
      </c>
    </row>
    <row r="21" spans="1:15">
      <c r="A21" s="7"/>
      <c r="B21" s="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>
      <c r="A22" s="7"/>
      <c r="B22" s="4" t="s">
        <v>21</v>
      </c>
      <c r="C22" s="16">
        <v>5635.2</v>
      </c>
      <c r="D22" s="16">
        <v>5483.6</v>
      </c>
      <c r="E22" s="16">
        <v>4341.05</v>
      </c>
      <c r="F22" s="16">
        <v>4834.8300000000008</v>
      </c>
      <c r="G22" s="16">
        <v>5294.55</v>
      </c>
      <c r="H22" s="16">
        <v>5105.3999999999996</v>
      </c>
      <c r="I22" s="16">
        <v>5495.230026245119</v>
      </c>
      <c r="J22" s="16">
        <v>6014.8800506591815</v>
      </c>
      <c r="K22" s="16">
        <v>5958.4299926757812</v>
      </c>
      <c r="L22" s="16">
        <v>6570.530029296875</v>
      </c>
      <c r="M22" s="16">
        <v>6001.6300048828134</v>
      </c>
      <c r="N22" s="16">
        <v>6304.8999938964844</v>
      </c>
      <c r="O22" s="18">
        <f t="shared" si="2"/>
        <v>67040.230097656255</v>
      </c>
    </row>
    <row r="23" spans="1:15">
      <c r="A23" s="7"/>
      <c r="B23" s="4" t="s">
        <v>22</v>
      </c>
      <c r="C23" s="16">
        <v>5613.2</v>
      </c>
      <c r="D23" s="16">
        <v>5336.9</v>
      </c>
      <c r="E23" s="16">
        <v>4268.03</v>
      </c>
      <c r="F23" s="16">
        <v>4486.88</v>
      </c>
      <c r="G23" s="16">
        <v>4948.880000000001</v>
      </c>
      <c r="H23" s="16">
        <v>4943.6499999999996</v>
      </c>
      <c r="I23" s="16">
        <v>5335.280029296875</v>
      </c>
      <c r="J23" s="16">
        <v>5925.2600860595703</v>
      </c>
      <c r="K23" s="16">
        <v>5895.1299438476572</v>
      </c>
      <c r="L23" s="16">
        <v>6188.5300445556659</v>
      </c>
      <c r="M23" s="16">
        <v>5755.7799682617206</v>
      </c>
      <c r="N23" s="16">
        <v>6227.6099548339862</v>
      </c>
      <c r="O23" s="18">
        <f t="shared" si="2"/>
        <v>64925.13002685547</v>
      </c>
    </row>
    <row r="24" spans="1:15">
      <c r="A24" s="7"/>
      <c r="B24" s="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>
      <c r="A25" s="15" t="s">
        <v>24</v>
      </c>
      <c r="B25" s="4" t="s">
        <v>16</v>
      </c>
      <c r="C25" s="16">
        <v>1</v>
      </c>
      <c r="D25" s="16">
        <v>1</v>
      </c>
      <c r="E25" s="16">
        <v>1</v>
      </c>
      <c r="F25" s="16">
        <v>1</v>
      </c>
      <c r="G25" s="16">
        <v>1</v>
      </c>
      <c r="H25" s="16">
        <v>1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7">
        <f>AVERAGE(C25:N25)</f>
        <v>0.5</v>
      </c>
    </row>
    <row r="26" spans="1:15">
      <c r="A26" s="7"/>
      <c r="B26" s="4" t="s">
        <v>17</v>
      </c>
      <c r="C26" s="16">
        <v>130709.2</v>
      </c>
      <c r="D26" s="16">
        <v>156807.6</v>
      </c>
      <c r="E26" s="16">
        <v>136345.20000000001</v>
      </c>
      <c r="F26" s="16">
        <v>153358</v>
      </c>
      <c r="G26" s="16">
        <v>139575.6</v>
      </c>
      <c r="H26" s="16">
        <v>177141.6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f>SUM(C26:N26)</f>
        <v>893937.2</v>
      </c>
    </row>
    <row r="27" spans="1:15">
      <c r="A27" s="7"/>
      <c r="B27" s="4" t="s">
        <v>18</v>
      </c>
      <c r="C27" s="16">
        <v>124155.6</v>
      </c>
      <c r="D27" s="16">
        <v>112167.6</v>
      </c>
      <c r="E27" s="16">
        <v>110167.2</v>
      </c>
      <c r="F27" s="16">
        <v>97613.2</v>
      </c>
      <c r="G27" s="16">
        <v>71768</v>
      </c>
      <c r="H27" s="16">
        <v>90330.8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f t="shared" ref="O27:O32" si="8">SUM(C27:N27)</f>
        <v>606202.4</v>
      </c>
    </row>
    <row r="28" spans="1:15">
      <c r="A28" s="7"/>
      <c r="B28" s="4" t="s">
        <v>19</v>
      </c>
      <c r="C28" s="16">
        <v>215293.6</v>
      </c>
      <c r="D28" s="16">
        <v>194854</v>
      </c>
      <c r="E28" s="16">
        <v>193414.8</v>
      </c>
      <c r="F28" s="16">
        <v>248795.2</v>
      </c>
      <c r="G28" s="16">
        <v>211024</v>
      </c>
      <c r="H28" s="16">
        <v>247779.6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f t="shared" si="8"/>
        <v>1311161.2</v>
      </c>
    </row>
    <row r="29" spans="1:15">
      <c r="A29" s="7"/>
      <c r="B29" s="4" t="s">
        <v>20</v>
      </c>
      <c r="C29" s="16">
        <f>SUM(C26:C28)</f>
        <v>470158.4</v>
      </c>
      <c r="D29" s="16">
        <f t="shared" ref="D29" si="9">SUM(D26:D28)</f>
        <v>463829.2</v>
      </c>
      <c r="E29" s="16">
        <f t="shared" ref="E29" si="10">SUM(E26:E28)</f>
        <v>439927.2</v>
      </c>
      <c r="F29" s="16">
        <f t="shared" ref="F29" si="11">SUM(F26:F28)</f>
        <v>499766.4</v>
      </c>
      <c r="G29" s="16">
        <f t="shared" ref="G29" si="12">SUM(G26:G28)</f>
        <v>422367.6</v>
      </c>
      <c r="H29" s="16">
        <f t="shared" ref="H29" si="13">SUM(H26:H28)</f>
        <v>515252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f t="shared" si="8"/>
        <v>2811300.8000000003</v>
      </c>
    </row>
    <row r="30" spans="1:15">
      <c r="A30" s="7"/>
      <c r="B30" s="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>
      <c r="A31" s="7"/>
      <c r="B31" s="4" t="s">
        <v>21</v>
      </c>
      <c r="C31" s="16">
        <v>922</v>
      </c>
      <c r="D31" s="16">
        <v>924</v>
      </c>
      <c r="E31" s="16">
        <v>896.4</v>
      </c>
      <c r="F31" s="16">
        <v>924</v>
      </c>
      <c r="G31" s="16">
        <v>1116.4000000000001</v>
      </c>
      <c r="H31" s="16">
        <v>1239.2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f t="shared" si="8"/>
        <v>6022</v>
      </c>
    </row>
    <row r="32" spans="1:15">
      <c r="A32" s="7"/>
      <c r="B32" s="4" t="s">
        <v>22</v>
      </c>
      <c r="C32" s="16">
        <v>904.4</v>
      </c>
      <c r="D32" s="16">
        <v>914</v>
      </c>
      <c r="E32" s="16">
        <v>904.4</v>
      </c>
      <c r="F32" s="16">
        <v>937.2</v>
      </c>
      <c r="G32" s="16">
        <v>1189.5999999999999</v>
      </c>
      <c r="H32" s="16">
        <v>1335.2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f t="shared" si="8"/>
        <v>6184.8</v>
      </c>
    </row>
    <row r="33" spans="1:15">
      <c r="A33" s="7"/>
      <c r="B33" s="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15" t="s">
        <v>25</v>
      </c>
      <c r="B34" s="4" t="s">
        <v>16</v>
      </c>
      <c r="C34" s="16">
        <v>1</v>
      </c>
      <c r="D34" s="16">
        <v>1</v>
      </c>
      <c r="E34" s="16">
        <v>1</v>
      </c>
      <c r="F34" s="16">
        <v>1</v>
      </c>
      <c r="G34" s="16">
        <v>1</v>
      </c>
      <c r="H34" s="16">
        <v>1</v>
      </c>
      <c r="I34" s="16">
        <v>2</v>
      </c>
      <c r="J34" s="16">
        <v>2</v>
      </c>
      <c r="K34" s="16">
        <v>2</v>
      </c>
      <c r="L34" s="16">
        <v>2</v>
      </c>
      <c r="M34" s="16">
        <v>2</v>
      </c>
      <c r="N34" s="16">
        <v>2</v>
      </c>
      <c r="O34" s="17">
        <f>AVERAGE(C34:N34)</f>
        <v>1.5</v>
      </c>
    </row>
    <row r="35" spans="1:15">
      <c r="A35" s="7"/>
      <c r="B35" s="4" t="s">
        <v>17</v>
      </c>
      <c r="C35" s="16">
        <v>3938</v>
      </c>
      <c r="D35" s="16">
        <v>0</v>
      </c>
      <c r="E35" s="16">
        <v>9014</v>
      </c>
      <c r="F35" s="16">
        <v>3940</v>
      </c>
      <c r="G35" s="16">
        <v>3332</v>
      </c>
      <c r="H35" s="8">
        <v>52029.179999999993</v>
      </c>
      <c r="I35" s="16">
        <v>1118</v>
      </c>
      <c r="J35" s="16">
        <v>1</v>
      </c>
      <c r="K35" s="16">
        <v>3565</v>
      </c>
      <c r="L35" s="16">
        <v>53756.8984375</v>
      </c>
      <c r="M35" s="16">
        <v>71650.6015625</v>
      </c>
      <c r="N35" s="16">
        <v>55216.8984375</v>
      </c>
      <c r="O35" s="18">
        <f>SUM(C35:N35)</f>
        <v>257561.57843749999</v>
      </c>
    </row>
    <row r="36" spans="1:15">
      <c r="A36" s="7"/>
      <c r="B36" s="4" t="s">
        <v>18</v>
      </c>
      <c r="C36" s="16">
        <v>2568</v>
      </c>
      <c r="D36" s="16">
        <v>1</v>
      </c>
      <c r="E36" s="16">
        <v>4386</v>
      </c>
      <c r="F36" s="16">
        <v>1662</v>
      </c>
      <c r="G36" s="16">
        <v>1387</v>
      </c>
      <c r="H36" s="8">
        <v>35555.084999999992</v>
      </c>
      <c r="I36" s="16">
        <v>0</v>
      </c>
      <c r="J36" s="16">
        <v>0</v>
      </c>
      <c r="K36" s="16">
        <v>3551</v>
      </c>
      <c r="L36" s="16">
        <v>43970.6015625</v>
      </c>
      <c r="M36" s="16">
        <v>62214.80078125</v>
      </c>
      <c r="N36" s="16">
        <v>49111.19921875</v>
      </c>
      <c r="O36" s="18">
        <f t="shared" ref="O36:O41" si="14">SUM(C36:N36)</f>
        <v>204406.68656249999</v>
      </c>
    </row>
    <row r="37" spans="1:15">
      <c r="A37" s="7"/>
      <c r="B37" s="4" t="s">
        <v>19</v>
      </c>
      <c r="C37" s="16">
        <v>5449</v>
      </c>
      <c r="D37" s="16">
        <v>1342</v>
      </c>
      <c r="E37" s="16">
        <v>12889</v>
      </c>
      <c r="F37" s="16">
        <v>12135</v>
      </c>
      <c r="G37" s="16">
        <v>15217</v>
      </c>
      <c r="H37" s="8">
        <v>6548.6700000000028</v>
      </c>
      <c r="I37" s="16">
        <v>1154</v>
      </c>
      <c r="J37" s="16">
        <v>3494</v>
      </c>
      <c r="K37" s="16">
        <v>8237</v>
      </c>
      <c r="L37" s="16">
        <v>6930.10009765625</v>
      </c>
      <c r="M37" s="16">
        <v>25238.19921875</v>
      </c>
      <c r="N37" s="16">
        <v>19067.900390625</v>
      </c>
      <c r="O37" s="18">
        <f t="shared" si="14"/>
        <v>117701.86970703126</v>
      </c>
    </row>
    <row r="38" spans="1:15">
      <c r="A38" s="7"/>
      <c r="B38" s="4" t="s">
        <v>20</v>
      </c>
      <c r="C38" s="16">
        <f>SUM(C35:C37)</f>
        <v>11955</v>
      </c>
      <c r="D38" s="16">
        <f t="shared" ref="D38" si="15">SUM(D35:D37)</f>
        <v>1343</v>
      </c>
      <c r="E38" s="16">
        <f t="shared" ref="E38" si="16">SUM(E35:E37)</f>
        <v>26289</v>
      </c>
      <c r="F38" s="16">
        <f t="shared" ref="F38" si="17">SUM(F35:F37)</f>
        <v>17737</v>
      </c>
      <c r="G38" s="16">
        <f t="shared" ref="G38" si="18">SUM(G35:G37)</f>
        <v>19936</v>
      </c>
      <c r="H38" s="16">
        <f t="shared" ref="H38" si="19">SUM(H35:H37)</f>
        <v>94132.934999999983</v>
      </c>
      <c r="I38" s="16">
        <v>2272</v>
      </c>
      <c r="J38" s="16">
        <v>3495</v>
      </c>
      <c r="K38" s="16">
        <v>15353</v>
      </c>
      <c r="L38" s="16">
        <v>104657.60009765625</v>
      </c>
      <c r="M38" s="16">
        <v>159103.6015625</v>
      </c>
      <c r="N38" s="16">
        <v>123395.998046875</v>
      </c>
      <c r="O38" s="18">
        <f t="shared" si="14"/>
        <v>579670.13470703131</v>
      </c>
    </row>
    <row r="39" spans="1:15">
      <c r="A39" s="7"/>
      <c r="B39" s="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5">
      <c r="A40" s="7"/>
      <c r="B40" s="4" t="s">
        <v>21</v>
      </c>
      <c r="C40" s="16">
        <v>678</v>
      </c>
      <c r="D40" s="16">
        <v>0</v>
      </c>
      <c r="E40" s="16">
        <v>732</v>
      </c>
      <c r="F40" s="16">
        <v>731</v>
      </c>
      <c r="G40" s="16">
        <v>645</v>
      </c>
      <c r="H40" s="16">
        <v>799.74</v>
      </c>
      <c r="I40" s="16">
        <v>565</v>
      </c>
      <c r="J40" s="16">
        <v>0</v>
      </c>
      <c r="K40" s="16">
        <v>242</v>
      </c>
      <c r="L40" s="16">
        <v>1428.200012207031</v>
      </c>
      <c r="M40" s="16">
        <v>1856.09997558594</v>
      </c>
      <c r="N40" s="16">
        <v>1121.40002441406</v>
      </c>
      <c r="O40" s="18">
        <f t="shared" si="14"/>
        <v>8798.440012207031</v>
      </c>
    </row>
    <row r="41" spans="1:15">
      <c r="A41" s="7"/>
      <c r="B41" s="4" t="s">
        <v>22</v>
      </c>
      <c r="C41" s="16">
        <v>652</v>
      </c>
      <c r="D41" s="16">
        <v>0</v>
      </c>
      <c r="E41" s="16">
        <v>392</v>
      </c>
      <c r="F41" s="16">
        <v>651</v>
      </c>
      <c r="G41" s="16">
        <v>324</v>
      </c>
      <c r="H41" s="16">
        <v>774.72</v>
      </c>
      <c r="I41" s="16">
        <v>0</v>
      </c>
      <c r="J41" s="16">
        <v>0</v>
      </c>
      <c r="K41" s="16">
        <v>724</v>
      </c>
      <c r="L41" s="16">
        <v>1446.299987792969</v>
      </c>
      <c r="M41" s="16">
        <v>1699.90002441406</v>
      </c>
      <c r="N41" s="16">
        <v>1832.69995117188</v>
      </c>
      <c r="O41" s="18">
        <f t="shared" si="14"/>
        <v>8496.6199633789092</v>
      </c>
    </row>
    <row r="42" spans="1:15">
      <c r="A42" s="7"/>
      <c r="B42" s="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5">
      <c r="A43" s="15" t="s">
        <v>26</v>
      </c>
      <c r="B43" s="4" t="s">
        <v>16</v>
      </c>
      <c r="C43" s="16">
        <v>10</v>
      </c>
      <c r="D43" s="16">
        <v>10</v>
      </c>
      <c r="E43" s="16">
        <v>10</v>
      </c>
      <c r="F43" s="16">
        <v>10</v>
      </c>
      <c r="G43" s="16">
        <v>10</v>
      </c>
      <c r="H43" s="16">
        <v>10</v>
      </c>
      <c r="I43" s="16">
        <v>10</v>
      </c>
      <c r="J43" s="16">
        <v>10</v>
      </c>
      <c r="K43" s="16">
        <v>10</v>
      </c>
      <c r="L43" s="16">
        <v>10</v>
      </c>
      <c r="M43" s="16">
        <v>9</v>
      </c>
      <c r="N43" s="16">
        <v>13</v>
      </c>
      <c r="O43" s="17">
        <f>AVERAGE(C43:N43)</f>
        <v>10.166666666666666</v>
      </c>
    </row>
    <row r="44" spans="1:15">
      <c r="A44" s="7"/>
      <c r="B44" s="4" t="s">
        <v>17</v>
      </c>
      <c r="C44" s="16">
        <v>161731.76999999999</v>
      </c>
      <c r="D44" s="16">
        <v>138507.94999999998</v>
      </c>
      <c r="E44" s="16">
        <v>106089.71</v>
      </c>
      <c r="F44" s="16">
        <v>243653.43100000001</v>
      </c>
      <c r="G44" s="16">
        <v>65480.167999999998</v>
      </c>
      <c r="H44" s="16">
        <v>66629.985000000001</v>
      </c>
      <c r="I44" s="16">
        <v>64208.270031750209</v>
      </c>
      <c r="J44" s="16">
        <v>67859.884155273438</v>
      </c>
      <c r="K44" s="16">
        <v>75611.511352539063</v>
      </c>
      <c r="L44" s="16">
        <v>75708.611663818359</v>
      </c>
      <c r="M44" s="16">
        <v>89817.930908203125</v>
      </c>
      <c r="N44" s="16">
        <v>110345.01901245117</v>
      </c>
      <c r="O44" s="18">
        <f>SUM(C44:N44)</f>
        <v>1265644.2411240353</v>
      </c>
    </row>
    <row r="45" spans="1:15">
      <c r="A45" s="7"/>
      <c r="B45" s="4" t="s">
        <v>18</v>
      </c>
      <c r="C45" s="16">
        <v>139157.42000000001</v>
      </c>
      <c r="D45" s="16">
        <v>124254.09</v>
      </c>
      <c r="E45" s="16">
        <v>86827.414000000004</v>
      </c>
      <c r="F45" s="16">
        <v>121267.08500000001</v>
      </c>
      <c r="G45" s="16">
        <v>32927.578999999998</v>
      </c>
      <c r="H45" s="16">
        <v>46912.499999999993</v>
      </c>
      <c r="I45" s="16">
        <v>46695.286422729499</v>
      </c>
      <c r="J45" s="16">
        <v>46646.901657104499</v>
      </c>
      <c r="K45" s="16">
        <v>57463.510177612305</v>
      </c>
      <c r="L45" s="16">
        <v>48320.999221801758</v>
      </c>
      <c r="M45" s="16">
        <v>53718.460754394546</v>
      </c>
      <c r="N45" s="16">
        <v>93641.719218730927</v>
      </c>
      <c r="O45" s="18">
        <f t="shared" ref="O45:O50" si="20">SUM(C45:N45)</f>
        <v>897832.96545237349</v>
      </c>
    </row>
    <row r="46" spans="1:15">
      <c r="A46" s="7"/>
      <c r="B46" s="4" t="s">
        <v>19</v>
      </c>
      <c r="C46" s="16">
        <v>305481.09100000001</v>
      </c>
      <c r="D46" s="16">
        <v>285614.19</v>
      </c>
      <c r="E46" s="16">
        <v>206040.14399999997</v>
      </c>
      <c r="F46" s="16">
        <v>509408.446</v>
      </c>
      <c r="G46" s="16">
        <v>144483.35699999999</v>
      </c>
      <c r="H46" s="16">
        <v>134044.76499999998</v>
      </c>
      <c r="I46" s="16">
        <v>131052.80334472656</v>
      </c>
      <c r="J46" s="16">
        <v>120771.37243652344</v>
      </c>
      <c r="K46" s="16">
        <v>137053.1911315918</v>
      </c>
      <c r="L46" s="16">
        <v>138236.41802978516</v>
      </c>
      <c r="M46" s="16">
        <v>216745.5294418335</v>
      </c>
      <c r="N46" s="16">
        <v>222401.26147460938</v>
      </c>
      <c r="O46" s="18">
        <f>SUM(C46:N46)</f>
        <v>2551332.5688590696</v>
      </c>
    </row>
    <row r="47" spans="1:15">
      <c r="A47" s="7"/>
      <c r="B47" s="4" t="s">
        <v>20</v>
      </c>
      <c r="C47" s="16">
        <f>SUM(C44:C46)</f>
        <v>606370.28099999996</v>
      </c>
      <c r="D47" s="16">
        <f t="shared" ref="D47" si="21">SUM(D44:D46)</f>
        <v>548376.23</v>
      </c>
      <c r="E47" s="16">
        <f t="shared" ref="E47" si="22">SUM(E44:E46)</f>
        <v>398957.26799999998</v>
      </c>
      <c r="F47" s="16">
        <f t="shared" ref="F47" si="23">SUM(F44:F46)</f>
        <v>874328.96200000006</v>
      </c>
      <c r="G47" s="16">
        <f t="shared" ref="G47" si="24">SUM(G44:G46)</f>
        <v>242891.10399999999</v>
      </c>
      <c r="H47" s="16">
        <f t="shared" ref="H47" si="25">SUM(H44:H46)</f>
        <v>247587.24999999997</v>
      </c>
      <c r="I47" s="16">
        <v>241956.35979920626</v>
      </c>
      <c r="J47" s="16">
        <v>235278.15824890137</v>
      </c>
      <c r="K47" s="16">
        <v>270128.21266174316</v>
      </c>
      <c r="L47" s="16">
        <v>262266.02891540527</v>
      </c>
      <c r="M47" s="16">
        <v>360281.92110443115</v>
      </c>
      <c r="N47" s="16">
        <v>426387.99970579147</v>
      </c>
      <c r="O47" s="18">
        <f t="shared" si="20"/>
        <v>4714809.7754354784</v>
      </c>
    </row>
    <row r="48" spans="1:15">
      <c r="A48" s="7"/>
      <c r="B48" s="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>
      <c r="A49" s="7"/>
      <c r="B49" s="4" t="s">
        <v>21</v>
      </c>
      <c r="C49" s="16">
        <v>2861.75</v>
      </c>
      <c r="D49" s="16">
        <v>1398.4499999999998</v>
      </c>
      <c r="E49" s="16">
        <v>1164.9499999999998</v>
      </c>
      <c r="F49" s="16">
        <v>6558.4</v>
      </c>
      <c r="G49" s="16">
        <v>1675.5500000000002</v>
      </c>
      <c r="H49" s="16">
        <v>2624.6499999999996</v>
      </c>
      <c r="I49" s="16">
        <v>2363.7000083923344</v>
      </c>
      <c r="J49" s="16">
        <v>664.44999122619674</v>
      </c>
      <c r="K49" s="16">
        <v>800.54999160766647</v>
      </c>
      <c r="L49" s="16">
        <v>2549.2999820709238</v>
      </c>
      <c r="M49" s="16">
        <v>1955.6000175476076</v>
      </c>
      <c r="N49" s="16">
        <v>2672.1999874114981</v>
      </c>
      <c r="O49" s="18">
        <f t="shared" si="20"/>
        <v>27289.549978256226</v>
      </c>
    </row>
    <row r="50" spans="1:15">
      <c r="A50" s="7"/>
      <c r="B50" s="4" t="s">
        <v>22</v>
      </c>
      <c r="C50" s="16">
        <v>2777.65</v>
      </c>
      <c r="D50" s="16">
        <v>1380.15</v>
      </c>
      <c r="E50" s="16">
        <v>1070.3</v>
      </c>
      <c r="F50" s="16">
        <v>6122.1</v>
      </c>
      <c r="G50" s="16">
        <v>839.85</v>
      </c>
      <c r="H50" s="16">
        <v>2261.2000000000003</v>
      </c>
      <c r="I50" s="16">
        <v>483.60000228881847</v>
      </c>
      <c r="J50" s="16">
        <v>654.15001869201672</v>
      </c>
      <c r="K50" s="16">
        <v>766.49999427795365</v>
      </c>
      <c r="L50" s="16">
        <v>2253.1999912261967</v>
      </c>
      <c r="M50" s="16">
        <v>2273</v>
      </c>
      <c r="N50" s="16">
        <v>1095.2499942779536</v>
      </c>
      <c r="O50" s="18">
        <f t="shared" si="20"/>
        <v>21976.950000762943</v>
      </c>
    </row>
    <row r="51" spans="1:15">
      <c r="A51" s="7"/>
      <c r="B51" s="4"/>
      <c r="C51" s="19"/>
      <c r="D51" s="19"/>
      <c r="E51" s="19"/>
      <c r="F51" s="19"/>
      <c r="G51" s="19"/>
      <c r="H51" s="16"/>
      <c r="I51" s="16"/>
      <c r="J51" s="16"/>
      <c r="K51" s="16"/>
      <c r="L51" s="16"/>
      <c r="M51" s="16"/>
      <c r="N51" s="16"/>
      <c r="O51" s="18"/>
    </row>
    <row r="52" spans="1:15">
      <c r="A52" s="15" t="s">
        <v>27</v>
      </c>
      <c r="B52" s="4" t="s">
        <v>16</v>
      </c>
      <c r="C52" s="16">
        <v>9</v>
      </c>
      <c r="D52" s="16">
        <v>9</v>
      </c>
      <c r="E52" s="16">
        <v>9</v>
      </c>
      <c r="F52" s="16">
        <v>9</v>
      </c>
      <c r="G52" s="16">
        <v>9</v>
      </c>
      <c r="H52" s="16">
        <v>9</v>
      </c>
      <c r="I52" s="16">
        <v>9</v>
      </c>
      <c r="J52" s="16">
        <v>10</v>
      </c>
      <c r="K52" s="16">
        <v>10</v>
      </c>
      <c r="L52" s="16">
        <v>10</v>
      </c>
      <c r="M52" s="16">
        <v>9</v>
      </c>
      <c r="N52" s="16">
        <v>9</v>
      </c>
      <c r="O52" s="17">
        <f>AVERAGE(C52:N52)</f>
        <v>9.25</v>
      </c>
    </row>
    <row r="53" spans="1:15">
      <c r="A53" s="7"/>
      <c r="B53" s="4" t="s">
        <v>17</v>
      </c>
      <c r="C53" s="16">
        <v>72074.070000000007</v>
      </c>
      <c r="D53" s="16">
        <v>45802.161</v>
      </c>
      <c r="E53" s="16">
        <v>41021.519</v>
      </c>
      <c r="F53" s="16">
        <v>327046.52500000002</v>
      </c>
      <c r="G53" s="16">
        <v>264217.978</v>
      </c>
      <c r="H53" s="16">
        <v>116515.83799999999</v>
      </c>
      <c r="I53" s="16">
        <v>97956.60009765625</v>
      </c>
      <c r="J53" s="16">
        <v>213828.5478515625</v>
      </c>
      <c r="K53" s="16">
        <v>202611.4287109375</v>
      </c>
      <c r="L53" s="16">
        <v>246452.56469726563</v>
      </c>
      <c r="M53" s="16">
        <v>58049.476806640632</v>
      </c>
      <c r="N53" s="16">
        <v>229174.73999023437</v>
      </c>
      <c r="O53" s="18">
        <f>SUM(C53:N53)</f>
        <v>1914751.4491542969</v>
      </c>
    </row>
    <row r="54" spans="1:15">
      <c r="A54" s="7"/>
      <c r="B54" s="4" t="s">
        <v>18</v>
      </c>
      <c r="C54" s="16">
        <v>40675.627999999997</v>
      </c>
      <c r="D54" s="16">
        <v>29842.289999999997</v>
      </c>
      <c r="E54" s="16">
        <v>31888.940000000002</v>
      </c>
      <c r="F54" s="16">
        <v>149660.28200000001</v>
      </c>
      <c r="G54" s="16">
        <v>108901.25</v>
      </c>
      <c r="H54" s="16">
        <v>35319.240000000005</v>
      </c>
      <c r="I54" s="16">
        <v>32606.55187988282</v>
      </c>
      <c r="J54" s="16">
        <v>69333.529296875</v>
      </c>
      <c r="K54" s="16">
        <v>96019.688232421875</v>
      </c>
      <c r="L54" s="16">
        <v>115697.38952636719</v>
      </c>
      <c r="M54" s="16">
        <v>32715.290405273448</v>
      </c>
      <c r="N54" s="16">
        <v>161441.57946777344</v>
      </c>
      <c r="O54" s="18">
        <f t="shared" ref="O54:O59" si="26">SUM(C54:N54)</f>
        <v>904101.65880859375</v>
      </c>
    </row>
    <row r="55" spans="1:15">
      <c r="A55" s="7"/>
      <c r="B55" s="4" t="s">
        <v>19</v>
      </c>
      <c r="C55" s="16">
        <v>33969.962</v>
      </c>
      <c r="D55" s="16">
        <v>103917.641</v>
      </c>
      <c r="E55" s="16">
        <v>74996.33</v>
      </c>
      <c r="F55" s="16">
        <v>487703.36500000005</v>
      </c>
      <c r="G55" s="16">
        <v>533933.14</v>
      </c>
      <c r="H55" s="16">
        <v>234646.07800000001</v>
      </c>
      <c r="I55" s="16">
        <v>261380.1240234375</v>
      </c>
      <c r="J55" s="16">
        <v>485477.9267578125</v>
      </c>
      <c r="K55" s="16">
        <v>371295.1728515625</v>
      </c>
      <c r="L55" s="16">
        <v>490136.4833984375</v>
      </c>
      <c r="M55" s="16">
        <v>124951.18798828125</v>
      </c>
      <c r="N55" s="16">
        <v>361668.73193359375</v>
      </c>
      <c r="O55" s="18">
        <f t="shared" si="26"/>
        <v>3564076.1429531248</v>
      </c>
    </row>
    <row r="56" spans="1:15">
      <c r="A56" s="7"/>
      <c r="B56" s="4" t="s">
        <v>20</v>
      </c>
      <c r="C56" s="16">
        <f>SUM(C53:C55)</f>
        <v>146719.66</v>
      </c>
      <c r="D56" s="16">
        <f t="shared" ref="D56" si="27">SUM(D53:D55)</f>
        <v>179562.092</v>
      </c>
      <c r="E56" s="16">
        <f t="shared" ref="E56" si="28">SUM(E53:E55)</f>
        <v>147906.78899999999</v>
      </c>
      <c r="F56" s="16">
        <f t="shared" ref="F56" si="29">SUM(F53:F55)</f>
        <v>964410.17200000002</v>
      </c>
      <c r="G56" s="16">
        <f t="shared" ref="G56" si="30">SUM(G53:G55)</f>
        <v>907052.36800000002</v>
      </c>
      <c r="H56" s="16">
        <f t="shared" ref="H56" si="31">SUM(H53:H55)</f>
        <v>386481.15599999996</v>
      </c>
      <c r="I56" s="16">
        <v>391943.27600097656</v>
      </c>
      <c r="J56" s="16">
        <v>768640.00390625</v>
      </c>
      <c r="K56" s="16">
        <v>669926.28979492188</v>
      </c>
      <c r="L56" s="16">
        <v>852286.43762207031</v>
      </c>
      <c r="M56" s="16">
        <v>215715.95520019531</v>
      </c>
      <c r="N56" s="16">
        <v>752285.05139160156</v>
      </c>
      <c r="O56" s="18">
        <f t="shared" si="26"/>
        <v>6382929.2509160154</v>
      </c>
    </row>
    <row r="57" spans="1:15">
      <c r="A57" s="7"/>
      <c r="B57" s="4"/>
      <c r="C57" s="16"/>
      <c r="D57" s="16"/>
      <c r="E57" s="16"/>
      <c r="F57" s="16"/>
      <c r="G57"/>
      <c r="I57" s="16"/>
      <c r="J57" s="16"/>
      <c r="K57" s="16"/>
      <c r="L57" s="16"/>
      <c r="M57" s="16"/>
      <c r="N57" s="16"/>
      <c r="O57" s="18"/>
    </row>
    <row r="58" spans="1:15">
      <c r="A58" s="7"/>
      <c r="B58" s="4" t="s">
        <v>21</v>
      </c>
      <c r="C58" s="16">
        <v>4463</v>
      </c>
      <c r="D58" s="16">
        <v>3943</v>
      </c>
      <c r="E58" s="16">
        <v>4228</v>
      </c>
      <c r="F58" s="16">
        <v>10023</v>
      </c>
      <c r="G58" s="16">
        <v>10186</v>
      </c>
      <c r="H58" s="16">
        <v>8151.89</v>
      </c>
      <c r="I58" s="16">
        <v>7641.8699951171884</v>
      </c>
      <c r="J58" s="16">
        <v>7708</v>
      </c>
      <c r="K58" s="16">
        <v>4897</v>
      </c>
      <c r="L58" s="16">
        <v>8055</v>
      </c>
      <c r="M58" s="16">
        <v>8359</v>
      </c>
      <c r="N58" s="16">
        <v>9960</v>
      </c>
      <c r="O58" s="18">
        <f t="shared" si="26"/>
        <v>87615.759995117187</v>
      </c>
    </row>
    <row r="59" spans="1:15">
      <c r="A59" s="7"/>
      <c r="B59" s="4" t="s">
        <v>22</v>
      </c>
      <c r="C59" s="16">
        <v>3933</v>
      </c>
      <c r="D59" s="16">
        <v>4590</v>
      </c>
      <c r="E59" s="16">
        <v>6933</v>
      </c>
      <c r="F59" s="16">
        <v>8859</v>
      </c>
      <c r="G59" s="16">
        <v>7958</v>
      </c>
      <c r="H59" s="16">
        <v>6149.89</v>
      </c>
      <c r="I59" s="16">
        <v>7268.8900146484384</v>
      </c>
      <c r="J59" s="16">
        <v>8192</v>
      </c>
      <c r="K59" s="16">
        <v>13186</v>
      </c>
      <c r="L59" s="16">
        <v>8965</v>
      </c>
      <c r="M59" s="16">
        <v>7449</v>
      </c>
      <c r="N59" s="16">
        <v>8269</v>
      </c>
      <c r="O59" s="18">
        <f t="shared" si="26"/>
        <v>91752.780014648437</v>
      </c>
    </row>
    <row r="60" spans="1:15">
      <c r="A60" s="7"/>
      <c r="B60" s="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>
      <c r="A61" s="7"/>
      <c r="B61" s="4"/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>
      <c r="A62" s="22" t="s">
        <v>28</v>
      </c>
      <c r="B62" s="23" t="s">
        <v>16</v>
      </c>
      <c r="C62" s="24">
        <f>+C52+C43+C34+C25+C16+C7</f>
        <v>51</v>
      </c>
      <c r="D62" s="24">
        <f t="shared" ref="D62:N62" si="32">+D52+D43+D34+D25+D16+D7</f>
        <v>48</v>
      </c>
      <c r="E62" s="24">
        <f t="shared" si="32"/>
        <v>51</v>
      </c>
      <c r="F62" s="16">
        <f t="shared" si="32"/>
        <v>51</v>
      </c>
      <c r="G62" s="16">
        <f t="shared" si="32"/>
        <v>51</v>
      </c>
      <c r="H62" s="16">
        <f t="shared" si="32"/>
        <v>51</v>
      </c>
      <c r="I62" s="16">
        <f t="shared" si="32"/>
        <v>51</v>
      </c>
      <c r="J62" s="16">
        <f t="shared" si="32"/>
        <v>52</v>
      </c>
      <c r="K62" s="16">
        <f t="shared" si="32"/>
        <v>51</v>
      </c>
      <c r="L62" s="16">
        <f t="shared" si="32"/>
        <v>53</v>
      </c>
      <c r="M62" s="16">
        <f t="shared" si="32"/>
        <v>49</v>
      </c>
      <c r="N62" s="16">
        <f t="shared" si="32"/>
        <v>55</v>
      </c>
      <c r="O62" s="17">
        <f>AVERAGE(C62:N62)</f>
        <v>51.166666666666664</v>
      </c>
    </row>
    <row r="63" spans="1:15">
      <c r="A63" s="25"/>
      <c r="B63" s="12"/>
      <c r="C63" s="26"/>
      <c r="D63" s="26"/>
      <c r="E63" s="26"/>
      <c r="F63" s="16"/>
      <c r="G63" s="16"/>
      <c r="H63" s="16"/>
      <c r="I63" s="16"/>
      <c r="J63" s="16"/>
      <c r="K63" s="16"/>
      <c r="L63" s="16"/>
      <c r="M63" s="16"/>
      <c r="N63" s="16"/>
      <c r="O63" s="27"/>
    </row>
    <row r="64" spans="1:15">
      <c r="A64" s="25"/>
      <c r="B64" s="12" t="s">
        <v>17</v>
      </c>
      <c r="C64" s="26">
        <f>+C53+C44+C35+C26+C17+C8</f>
        <v>1587329.2220000001</v>
      </c>
      <c r="D64" s="26">
        <f t="shared" ref="D64:N67" si="33">+D53+D44+D35+D26+D17+D8</f>
        <v>1487150.8829999999</v>
      </c>
      <c r="E64" s="26">
        <f t="shared" si="33"/>
        <v>1408680.2860000001</v>
      </c>
      <c r="F64" s="16">
        <f t="shared" si="33"/>
        <v>1761735.0209999997</v>
      </c>
      <c r="G64" s="16">
        <f t="shared" si="33"/>
        <v>1525672.8250000002</v>
      </c>
      <c r="H64" s="16">
        <f>+H53+H44+H35+H26+H17+H8</f>
        <v>1681859.0919999999</v>
      </c>
      <c r="I64" s="16">
        <f t="shared" si="33"/>
        <v>1380369.4965255857</v>
      </c>
      <c r="J64" s="16">
        <f t="shared" si="33"/>
        <v>1663291.4839477539</v>
      </c>
      <c r="K64" s="16">
        <f t="shared" si="33"/>
        <v>1565643.7293701172</v>
      </c>
      <c r="L64" s="16">
        <f t="shared" si="33"/>
        <v>1515940.246055603</v>
      </c>
      <c r="M64" s="16">
        <f t="shared" si="33"/>
        <v>1324809.4968383797</v>
      </c>
      <c r="N64" s="16">
        <f t="shared" si="33"/>
        <v>1622378.6109313965</v>
      </c>
      <c r="O64" s="27">
        <f>SUM(C64:N64)</f>
        <v>18524860.392668836</v>
      </c>
    </row>
    <row r="65" spans="1:15">
      <c r="A65" s="25"/>
      <c r="B65" s="12" t="s">
        <v>18</v>
      </c>
      <c r="C65" s="26">
        <f>+C54+C45+C36+C27+C18+C9</f>
        <v>1386948.1350000002</v>
      </c>
      <c r="D65" s="26">
        <f t="shared" si="33"/>
        <v>1165601.7419999999</v>
      </c>
      <c r="E65" s="26">
        <f t="shared" si="33"/>
        <v>1129166.5150000001</v>
      </c>
      <c r="F65" s="16">
        <f t="shared" si="33"/>
        <v>1002338.794</v>
      </c>
      <c r="G65" s="16">
        <f t="shared" si="33"/>
        <v>751611.87899999996</v>
      </c>
      <c r="H65" s="16">
        <f t="shared" si="33"/>
        <v>846676.85800000001</v>
      </c>
      <c r="I65" s="16">
        <f t="shared" si="33"/>
        <v>691932.00275383145</v>
      </c>
      <c r="J65" s="16">
        <f t="shared" si="33"/>
        <v>812398.92383575439</v>
      </c>
      <c r="K65" s="16">
        <f t="shared" si="33"/>
        <v>813788.61320495605</v>
      </c>
      <c r="L65" s="16">
        <f t="shared" si="33"/>
        <v>780403.80646514893</v>
      </c>
      <c r="M65" s="16">
        <f t="shared" si="33"/>
        <v>702525.8663391117</v>
      </c>
      <c r="N65" s="16">
        <f t="shared" si="33"/>
        <v>1130802.1240649223</v>
      </c>
      <c r="O65" s="27">
        <f t="shared" ref="O65:O70" si="34">SUM(C65:N65)</f>
        <v>11214195.259663725</v>
      </c>
    </row>
    <row r="66" spans="1:15">
      <c r="A66" s="25"/>
      <c r="B66" s="12" t="s">
        <v>19</v>
      </c>
      <c r="C66" s="26">
        <f>+C55+C46+C37+C28+C19+C10</f>
        <v>2577249.9790000003</v>
      </c>
      <c r="D66" s="26">
        <f t="shared" si="33"/>
        <v>2257383.3710000003</v>
      </c>
      <c r="E66" s="26">
        <f t="shared" si="33"/>
        <v>2135275.0069999998</v>
      </c>
      <c r="F66" s="16">
        <f t="shared" si="33"/>
        <v>2959317.8539999998</v>
      </c>
      <c r="G66" s="16">
        <f t="shared" si="33"/>
        <v>2615011.3859999999</v>
      </c>
      <c r="H66" s="16">
        <f t="shared" si="33"/>
        <v>2626009.4790000003</v>
      </c>
      <c r="I66" s="16">
        <f t="shared" si="33"/>
        <v>2446133.5876922607</v>
      </c>
      <c r="J66" s="16">
        <f t="shared" si="33"/>
        <v>2656232.6395568848</v>
      </c>
      <c r="K66" s="16">
        <f t="shared" si="33"/>
        <v>2587234.4216003418</v>
      </c>
      <c r="L66" s="16">
        <f t="shared" si="33"/>
        <v>2478792.7200622559</v>
      </c>
      <c r="M66" s="16">
        <f t="shared" si="33"/>
        <v>2265663.6738204956</v>
      </c>
      <c r="N66" s="16">
        <f t="shared" si="33"/>
        <v>2645319.4276123047</v>
      </c>
      <c r="O66" s="27">
        <f t="shared" si="34"/>
        <v>30249623.546344545</v>
      </c>
    </row>
    <row r="67" spans="1:15">
      <c r="A67" s="25"/>
      <c r="B67" s="12" t="s">
        <v>20</v>
      </c>
      <c r="C67" s="26">
        <f>+C56+C47+C38+C29+C20+C11</f>
        <v>5551527.3359999992</v>
      </c>
      <c r="D67" s="26">
        <f t="shared" si="33"/>
        <v>4910135.9960000003</v>
      </c>
      <c r="E67" s="26">
        <f t="shared" si="33"/>
        <v>4673121.8080000002</v>
      </c>
      <c r="F67" s="16">
        <f t="shared" si="33"/>
        <v>5723391.6689999998</v>
      </c>
      <c r="G67" s="16">
        <f t="shared" si="33"/>
        <v>4892296.09</v>
      </c>
      <c r="H67" s="16">
        <f>+H56+H47+H38+H29+H20+H11</f>
        <v>5154545.4289999995</v>
      </c>
      <c r="I67" s="16">
        <f t="shared" si="33"/>
        <v>4518435.0869716778</v>
      </c>
      <c r="J67" s="16">
        <f t="shared" si="33"/>
        <v>5131923.0473403931</v>
      </c>
      <c r="K67" s="16">
        <f t="shared" si="33"/>
        <v>4966666.764175415</v>
      </c>
      <c r="L67" s="16">
        <f t="shared" si="33"/>
        <v>4775136.7725830078</v>
      </c>
      <c r="M67" s="16">
        <f t="shared" si="33"/>
        <v>4292999.036997987</v>
      </c>
      <c r="N67" s="16">
        <f t="shared" si="33"/>
        <v>5398500.1626086235</v>
      </c>
      <c r="O67" s="27">
        <f t="shared" si="34"/>
        <v>59988679.198677108</v>
      </c>
    </row>
    <row r="68" spans="1:15">
      <c r="A68" s="25"/>
      <c r="B68" s="12"/>
      <c r="C68" s="26"/>
      <c r="D68" s="26"/>
      <c r="E68" s="26"/>
      <c r="F68" s="16"/>
      <c r="G68" s="16"/>
      <c r="H68" s="16"/>
      <c r="I68" s="16"/>
      <c r="J68" s="16"/>
      <c r="K68" s="16"/>
      <c r="L68" s="16"/>
      <c r="M68" s="16"/>
      <c r="N68" s="16"/>
      <c r="O68" s="27"/>
    </row>
    <row r="69" spans="1:15">
      <c r="A69" s="25"/>
      <c r="B69" s="12" t="s">
        <v>21</v>
      </c>
      <c r="C69" s="26">
        <f t="shared" ref="C69:N70" si="35">+C58+C49+C40+C31+C22+C13</f>
        <v>20845.670000000002</v>
      </c>
      <c r="D69" s="26">
        <f t="shared" si="35"/>
        <v>16951.349999999999</v>
      </c>
      <c r="E69" s="26">
        <f t="shared" si="35"/>
        <v>17636.079999999998</v>
      </c>
      <c r="F69" s="26">
        <f t="shared" si="35"/>
        <v>27907.570000000003</v>
      </c>
      <c r="G69" s="26">
        <f t="shared" si="35"/>
        <v>25260.9</v>
      </c>
      <c r="H69" s="26">
        <f t="shared" si="35"/>
        <v>24772.560000000001</v>
      </c>
      <c r="I69" s="16">
        <f t="shared" si="35"/>
        <v>21732.410051345832</v>
      </c>
      <c r="J69" s="16">
        <f t="shared" si="35"/>
        <v>20739.88008368016</v>
      </c>
      <c r="K69" s="16">
        <f t="shared" si="35"/>
        <v>17142.199970245361</v>
      </c>
      <c r="L69" s="16">
        <f t="shared" si="35"/>
        <v>24870.69002079964</v>
      </c>
      <c r="M69" s="16">
        <f t="shared" si="35"/>
        <v>22841.520015716556</v>
      </c>
      <c r="N69" s="16">
        <f t="shared" si="35"/>
        <v>26389.330007553101</v>
      </c>
      <c r="O69" s="27">
        <f t="shared" si="34"/>
        <v>267090.16014934063</v>
      </c>
    </row>
    <row r="70" spans="1:15">
      <c r="A70" s="28"/>
      <c r="B70" s="29" t="s">
        <v>22</v>
      </c>
      <c r="C70" s="20">
        <f t="shared" si="35"/>
        <v>19976.07</v>
      </c>
      <c r="D70" s="20">
        <f t="shared" si="35"/>
        <v>17311.329999999998</v>
      </c>
      <c r="E70" s="20">
        <f>+E59+E50+E41+E32+E23+E14</f>
        <v>19481.87</v>
      </c>
      <c r="F70" s="20">
        <f t="shared" si="35"/>
        <v>25641.84</v>
      </c>
      <c r="G70" s="20">
        <f t="shared" si="35"/>
        <v>21270.590000000004</v>
      </c>
      <c r="H70" s="20">
        <f t="shared" si="35"/>
        <v>22325.72</v>
      </c>
      <c r="I70" s="20">
        <f t="shared" si="35"/>
        <v>18774.630021095276</v>
      </c>
      <c r="J70" s="20">
        <f t="shared" si="35"/>
        <v>21052.240120232109</v>
      </c>
      <c r="K70" s="20">
        <f t="shared" si="35"/>
        <v>25850.339984893799</v>
      </c>
      <c r="L70" s="20">
        <f t="shared" si="35"/>
        <v>24919.429967880256</v>
      </c>
      <c r="M70" s="20">
        <f t="shared" si="35"/>
        <v>21543.830005645756</v>
      </c>
      <c r="N70" s="20">
        <f t="shared" si="35"/>
        <v>23649.539880752571</v>
      </c>
      <c r="O70" s="30">
        <f t="shared" si="34"/>
        <v>261797.42998049973</v>
      </c>
    </row>
    <row r="71" spans="1:15">
      <c r="A71" s="7"/>
      <c r="B71" s="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4"/>
    </row>
    <row r="72" spans="1:15">
      <c r="A72" s="7"/>
      <c r="B72" s="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4"/>
    </row>
    <row r="73" spans="1:15">
      <c r="A73" s="7" t="s">
        <v>29</v>
      </c>
      <c r="B73" s="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4"/>
    </row>
  </sheetData>
  <printOptions horizontalCentered="1" gridLines="1"/>
  <pageMargins left="0.25" right="0.25" top="0.5" bottom="0.5" header="0.3" footer="0.3"/>
  <pageSetup scale="54" orientation="landscape" horizontalDpi="4294967294" r:id="rId1"/>
  <headerFooter alignWithMargins="0">
    <oddFooter>&amp;L&amp;Z&amp;F&amp;A&amp;C&amp;P&amp;R&amp;D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All  CY</vt:lpstr>
      <vt:lpstr>Summary SOP CY</vt:lpstr>
      <vt:lpstr>'Summary All  CY'!Print_Area</vt:lpstr>
      <vt:lpstr>'Summary SOP CY'!Print_Area</vt:lpstr>
      <vt:lpstr>'Summary All  CY'!Print_Titles</vt:lpstr>
      <vt:lpstr>'Summary SOP CY'!Print_Titles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Rhonda Poirier</cp:lastModifiedBy>
  <cp:lastPrinted>2019-07-23T21:07:24Z</cp:lastPrinted>
  <dcterms:created xsi:type="dcterms:W3CDTF">2018-08-01T15:51:58Z</dcterms:created>
  <dcterms:modified xsi:type="dcterms:W3CDTF">2019-07-23T21:07:32Z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855716312</vt:i4>
  </property>
  <property fmtid="{D5CDD505-2E9C-101B-9397-08002B2CF9AE}" pid="3" name="_NewReviewCycle">
    <vt:lpwstr/>
  </property>
  <property fmtid="{D5CDD505-2E9C-101B-9397-08002B2CF9AE}" pid="4" name="_EmailSubject">
    <vt:lpwstr>MPUC Standard Offer January 1, 2020 term - CMP Medium &amp; Large Commercial documents</vt:lpwstr>
  </property>
  <property fmtid="{D5CDD505-2E9C-101B-9397-08002B2CF9AE}" pid="5" name="_AuthorEmail">
    <vt:lpwstr>Susan.Clary@cmpco.com</vt:lpwstr>
  </property>
  <property fmtid="{D5CDD505-2E9C-101B-9397-08002B2CF9AE}" pid="6" name="_AuthorEmailDisplayName">
    <vt:lpwstr>Clary, Susan E.</vt:lpwstr>
  </property>
</Properties>
</file>