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35" yWindow="540" windowWidth="13665" windowHeight="11760"/>
  </bookViews>
  <sheets>
    <sheet name="RES &amp; Small ALL 2018" sheetId="1" r:id="rId1"/>
  </sheets>
  <calcPr calcId="145621"/>
</workbook>
</file>

<file path=xl/calcChain.xml><?xml version="1.0" encoding="utf-8"?>
<calcChain xmlns="http://schemas.openxmlformats.org/spreadsheetml/2006/main">
  <c r="O13" i="1" l="1"/>
  <c r="O9" i="1" l="1"/>
  <c r="O30" i="1" l="1"/>
  <c r="O28" i="1"/>
  <c r="O26" i="1"/>
  <c r="O24" i="1"/>
  <c r="O15" i="1"/>
  <c r="O11" i="1"/>
  <c r="C17" i="1"/>
  <c r="D17" i="1"/>
  <c r="E17" i="1"/>
  <c r="F17" i="1"/>
  <c r="G17" i="1"/>
  <c r="H17" i="1"/>
  <c r="I17" i="1"/>
  <c r="J17" i="1"/>
  <c r="K17" i="1"/>
  <c r="L17" i="1"/>
  <c r="C19" i="1"/>
  <c r="D19" i="1"/>
  <c r="E19" i="1"/>
  <c r="F19" i="1"/>
  <c r="G19" i="1"/>
  <c r="H19" i="1"/>
  <c r="I19" i="1"/>
  <c r="J19" i="1"/>
  <c r="K19" i="1"/>
  <c r="L19" i="1"/>
  <c r="C32" i="1"/>
  <c r="D32" i="1"/>
  <c r="E32" i="1"/>
  <c r="E39" i="1" s="1"/>
  <c r="F32" i="1"/>
  <c r="G32" i="1"/>
  <c r="H32" i="1"/>
  <c r="I32" i="1"/>
  <c r="I39" i="1" s="1"/>
  <c r="J32" i="1"/>
  <c r="J39" i="1" s="1"/>
  <c r="K32" i="1"/>
  <c r="L32" i="1"/>
  <c r="C34" i="1"/>
  <c r="D34" i="1"/>
  <c r="D41" i="1" s="1"/>
  <c r="E34" i="1"/>
  <c r="F34" i="1"/>
  <c r="G34" i="1"/>
  <c r="H34" i="1"/>
  <c r="H41" i="1" s="1"/>
  <c r="I34" i="1"/>
  <c r="J34" i="1"/>
  <c r="K34" i="1"/>
  <c r="L34" i="1"/>
  <c r="L41" i="1" s="1"/>
  <c r="N17" i="1"/>
  <c r="N19" i="1"/>
  <c r="M19" i="1"/>
  <c r="M17" i="1"/>
  <c r="N32" i="1"/>
  <c r="N34" i="1"/>
  <c r="M34" i="1"/>
  <c r="M32" i="1"/>
  <c r="J41" i="1" l="1"/>
  <c r="F39" i="1"/>
  <c r="O32" i="1"/>
  <c r="O34" i="1"/>
  <c r="M41" i="1"/>
  <c r="K41" i="1"/>
  <c r="G41" i="1"/>
  <c r="N41" i="1"/>
  <c r="F41" i="1"/>
  <c r="I41" i="1"/>
  <c r="E41" i="1"/>
  <c r="N39" i="1"/>
  <c r="L39" i="1"/>
  <c r="H39" i="1"/>
  <c r="D39" i="1"/>
  <c r="M39" i="1"/>
  <c r="K39" i="1"/>
  <c r="G39" i="1"/>
  <c r="O19" i="1"/>
  <c r="C41" i="1"/>
  <c r="O17" i="1"/>
  <c r="C39" i="1"/>
  <c r="O41" i="1" l="1"/>
  <c r="O39" i="1"/>
</calcChain>
</file>

<file path=xl/sharedStrings.xml><?xml version="1.0" encoding="utf-8"?>
<sst xmlns="http://schemas.openxmlformats.org/spreadsheetml/2006/main" count="68" uniqueCount="29">
  <si>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</si>
  <si>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</si>
  <si>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</si>
  <si>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</si>
  <si>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</si>
  <si>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</si>
  <si>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</si>
  <si>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</si>
  <si>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</si>
  <si>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</si>
  <si>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</si>
  <si>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</si>
  <si>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</si>
  <si>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</si>
  <si>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</si>
  <si>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</si>
  <si>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</si>
  <si>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</si>
  <si>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</si>
  <si>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</si>
  <si>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</si>
  <si>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</si>
  <si>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</si>
  <si>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</si>
  <si>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</si>
  <si>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</si>
  <si>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</si>
  <si>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>2018 Billing Units - All Customers</t>
  </si>
  <si>
    <t xml:space="preserve">SmartCare is programmed more accurately to use an engeneering dark hours table to estimate monthly consumption for street and area lights.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</si>
</sst>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" fillId="0" borderId="0"/>
    <xf numFmtId="4" fontId="6" fillId="0" borderId="10" applyNumberFormat="0" applyProtection="0">
      <alignment horizontal="right" vertical="center"/>
    </xf>
  </cellStyleXfs>
  <cellXfs count="33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2" fillId="0" borderId="0" xfId="1" applyNumberFormat="1" applyFill="1" applyBorder="1" applyAlignment="1">
      <alignment horizontal="centerContinuous"/>
    </xf>
    <xf numFmtId="164" fontId="2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2" fillId="0" borderId="0" xfId="0" applyFont="1" applyBorder="1" applyAlignment="1">
      <alignment horizontal="centerContinuous"/>
    </xf>
    <xf numFmtId="164" fontId="2" fillId="0" borderId="0" xfId="1" applyNumberFormat="1" applyBorder="1" applyAlignment="1">
      <alignment horizontal="right"/>
    </xf>
    <xf numFmtId="0" fontId="2" fillId="0" borderId="1" xfId="0" applyFont="1" applyBorder="1"/>
    <xf numFmtId="0" fontId="0" fillId="0" borderId="2" xfId="0" applyBorder="1"/>
    <xf numFmtId="164" fontId="3" fillId="0" borderId="3" xfId="1" applyNumberFormat="1" applyFont="1" applyBorder="1" applyAlignment="1">
      <alignment horizontal="centerContinuous"/>
    </xf>
    <xf numFmtId="0" fontId="3" fillId="0" borderId="5" xfId="0" applyFont="1" applyBorder="1"/>
    <xf numFmtId="164" fontId="2" fillId="0" borderId="0" xfId="1" applyNumberFormat="1" applyBorder="1"/>
    <xf numFmtId="0" fontId="2" fillId="0" borderId="5" xfId="0" applyFont="1" applyBorder="1"/>
    <xf numFmtId="164" fontId="2" fillId="0" borderId="0" xfId="1" applyNumberFormat="1" applyFill="1" applyBorder="1"/>
    <xf numFmtId="0" fontId="2" fillId="0" borderId="7" xfId="0" applyFont="1" applyBorder="1"/>
    <xf numFmtId="0" fontId="0" fillId="0" borderId="8" xfId="0" applyBorder="1"/>
    <xf numFmtId="164" fontId="2" fillId="0" borderId="8" xfId="1" applyNumberFormat="1" applyBorder="1"/>
    <xf numFmtId="0" fontId="2" fillId="0" borderId="0" xfId="0" applyFont="1" applyBorder="1"/>
    <xf numFmtId="0" fontId="3" fillId="0" borderId="1" xfId="0" applyFont="1" applyBorder="1"/>
    <xf numFmtId="164" fontId="2" fillId="0" borderId="2" xfId="1" applyNumberFormat="1" applyBorder="1"/>
    <xf numFmtId="0" fontId="3" fillId="0" borderId="7" xfId="0" applyFont="1" applyBorder="1"/>
    <xf numFmtId="0" fontId="3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2" fillId="0" borderId="6" xfId="1" applyNumberFormat="1" applyFill="1" applyBorder="1"/>
    <xf numFmtId="164" fontId="2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5" fillId="0" borderId="0" xfId="0" applyFont="1" applyBorder="1"/>
  </cellXfs>
  <cellStyles count="7">
    <cellStyle name="Comma" xfId="1" builtinId="3"/>
    <cellStyle name="Comma 2" xfId="3"/>
    <cellStyle name="Normal" xfId="0" builtinId="0"/>
    <cellStyle name="Normal 2" xfId="4"/>
    <cellStyle name="Normal 3" xfId="5"/>
    <cellStyle name="Normal_AllinCoreRecalculated2" xfId="2"/>
    <cellStyle name="SAPBEXstdData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zoomScaleNormal="100" workbookViewId="0">
      <pane xSplit="2" topLeftCell="C1" activePane="topRight" state="frozenSplit"/>
      <selection pane="topRight" activeCell="A10" sqref="A10"/>
    </sheetView>
  </sheetViews>
  <sheetFormatPr defaultRowHeight="12.75" x14ac:dyDescent="0.2"/>
  <cols>
    <col min="1" max="1" width="17.42578125" style="19" customWidth="1"/>
    <col min="2" max="2" width="12.710937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27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559044</v>
      </c>
      <c r="D9" s="13">
        <v>559467</v>
      </c>
      <c r="E9" s="13">
        <v>560150</v>
      </c>
      <c r="F9" s="13">
        <v>560430</v>
      </c>
      <c r="G9" s="13">
        <v>560806</v>
      </c>
      <c r="H9" s="13">
        <v>561467</v>
      </c>
      <c r="I9" s="13">
        <v>561429</v>
      </c>
      <c r="J9" s="13">
        <v>561652</v>
      </c>
      <c r="K9" s="13">
        <v>561808</v>
      </c>
      <c r="L9" s="13">
        <v>561467</v>
      </c>
      <c r="M9" s="13">
        <v>561570</v>
      </c>
      <c r="N9" s="13">
        <v>561916</v>
      </c>
      <c r="O9" s="24">
        <f>AVERAGE(C9:N9)</f>
        <v>560933.83333333337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413361711.64600003</v>
      </c>
      <c r="D11" s="13">
        <v>354813038.27399999</v>
      </c>
      <c r="E11" s="13">
        <v>325095722.17000002</v>
      </c>
      <c r="F11" s="13">
        <v>301650976.01999998</v>
      </c>
      <c r="G11" s="13">
        <v>251400269.22299999</v>
      </c>
      <c r="H11" s="13">
        <v>275718240.59600002</v>
      </c>
      <c r="I11" s="13">
        <v>320140800</v>
      </c>
      <c r="J11" s="13">
        <v>359175040</v>
      </c>
      <c r="K11" s="13">
        <v>318341792</v>
      </c>
      <c r="L11" s="13">
        <v>277529696</v>
      </c>
      <c r="M11" s="13">
        <v>299025728</v>
      </c>
      <c r="N11" s="13">
        <v>359001920</v>
      </c>
      <c r="O11" s="24">
        <f>SUM(C11:N11)</f>
        <v>3855254933.9289999</v>
      </c>
    </row>
    <row r="12" spans="1:15" x14ac:dyDescent="0.2">
      <c r="A12" s="14"/>
      <c r="O12" s="24"/>
    </row>
    <row r="13" spans="1:15" x14ac:dyDescent="0.2">
      <c r="A13" s="12" t="s">
        <v>18</v>
      </c>
      <c r="B13" s="6" t="s">
        <v>16</v>
      </c>
      <c r="C13" s="13">
        <v>5402</v>
      </c>
      <c r="D13" s="13">
        <v>5411</v>
      </c>
      <c r="E13" s="15">
        <v>5398</v>
      </c>
      <c r="F13" s="13">
        <v>5386</v>
      </c>
      <c r="G13" s="13">
        <v>5382</v>
      </c>
      <c r="H13" s="13">
        <v>5375</v>
      </c>
      <c r="I13" s="13">
        <v>5362</v>
      </c>
      <c r="J13" s="13">
        <v>5357</v>
      </c>
      <c r="K13" s="13">
        <v>5347</v>
      </c>
      <c r="L13" s="13">
        <v>5331</v>
      </c>
      <c r="M13" s="13">
        <v>5325</v>
      </c>
      <c r="N13" s="13">
        <v>5319</v>
      </c>
      <c r="O13" s="24">
        <f>AVERAGE(C13:N13)</f>
        <v>5366.25</v>
      </c>
    </row>
    <row r="14" spans="1:15" x14ac:dyDescent="0.2">
      <c r="A14" s="14"/>
      <c r="O14" s="24"/>
    </row>
    <row r="15" spans="1:15" x14ac:dyDescent="0.2">
      <c r="A15" s="14"/>
      <c r="B15" s="6" t="s">
        <v>17</v>
      </c>
      <c r="C15" s="13">
        <v>971768</v>
      </c>
      <c r="D15" s="13">
        <v>1017746</v>
      </c>
      <c r="E15" s="13">
        <v>866625</v>
      </c>
      <c r="F15" s="13">
        <v>714277</v>
      </c>
      <c r="G15" s="13">
        <v>606196</v>
      </c>
      <c r="H15" s="13">
        <v>585133</v>
      </c>
      <c r="I15" s="13">
        <v>549079</v>
      </c>
      <c r="J15" s="13">
        <v>594222</v>
      </c>
      <c r="K15" s="13">
        <v>677040</v>
      </c>
      <c r="L15" s="13">
        <v>794578</v>
      </c>
      <c r="M15" s="13">
        <v>880099</v>
      </c>
      <c r="N15" s="13">
        <v>959239</v>
      </c>
      <c r="O15" s="24">
        <f t="shared" ref="O15" si="0">SUM(C15:N15)</f>
        <v>9216002</v>
      </c>
    </row>
    <row r="16" spans="1:15" x14ac:dyDescent="0.2">
      <c r="A16" s="16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25"/>
    </row>
    <row r="17" spans="1:15" x14ac:dyDescent="0.2">
      <c r="A17" s="12" t="s">
        <v>19</v>
      </c>
      <c r="B17" s="6" t="s">
        <v>16</v>
      </c>
      <c r="C17" s="13">
        <f t="shared" ref="C17:L17" si="1">C9+C13</f>
        <v>564446</v>
      </c>
      <c r="D17" s="13">
        <f t="shared" si="1"/>
        <v>564878</v>
      </c>
      <c r="E17" s="13">
        <f t="shared" si="1"/>
        <v>565548</v>
      </c>
      <c r="F17" s="13">
        <f t="shared" si="1"/>
        <v>565816</v>
      </c>
      <c r="G17" s="13">
        <f t="shared" si="1"/>
        <v>566188</v>
      </c>
      <c r="H17" s="13">
        <f t="shared" si="1"/>
        <v>566842</v>
      </c>
      <c r="I17" s="13">
        <f t="shared" si="1"/>
        <v>566791</v>
      </c>
      <c r="J17" s="13">
        <f t="shared" si="1"/>
        <v>567009</v>
      </c>
      <c r="K17" s="13">
        <f t="shared" si="1"/>
        <v>567155</v>
      </c>
      <c r="L17" s="13">
        <f t="shared" si="1"/>
        <v>566798</v>
      </c>
      <c r="M17" s="13">
        <f>M9+M13</f>
        <v>566895</v>
      </c>
      <c r="N17" s="13">
        <f>N9+N13</f>
        <v>567235</v>
      </c>
      <c r="O17" s="26">
        <f>AVERAGE(C17:N17)</f>
        <v>566300.08333333337</v>
      </c>
    </row>
    <row r="18" spans="1:15" x14ac:dyDescent="0.2">
      <c r="A18" s="14"/>
      <c r="O18" s="26"/>
    </row>
    <row r="19" spans="1:15" x14ac:dyDescent="0.2">
      <c r="A19" s="16"/>
      <c r="B19" s="17" t="s">
        <v>17</v>
      </c>
      <c r="C19" s="18">
        <f t="shared" ref="C19:L19" si="2">C11+C15</f>
        <v>414333479.64600003</v>
      </c>
      <c r="D19" s="18">
        <f t="shared" si="2"/>
        <v>355830784.27399999</v>
      </c>
      <c r="E19" s="18">
        <f t="shared" si="2"/>
        <v>325962347.17000002</v>
      </c>
      <c r="F19" s="18">
        <f t="shared" si="2"/>
        <v>302365253.01999998</v>
      </c>
      <c r="G19" s="18">
        <f t="shared" si="2"/>
        <v>252006465.22299999</v>
      </c>
      <c r="H19" s="18">
        <f t="shared" si="2"/>
        <v>276303373.59600002</v>
      </c>
      <c r="I19" s="18">
        <f t="shared" si="2"/>
        <v>320689879</v>
      </c>
      <c r="J19" s="18">
        <f t="shared" si="2"/>
        <v>359769262</v>
      </c>
      <c r="K19" s="18">
        <f t="shared" si="2"/>
        <v>319018832</v>
      </c>
      <c r="L19" s="18">
        <f t="shared" si="2"/>
        <v>278324274</v>
      </c>
      <c r="M19" s="18">
        <f>M11+M15</f>
        <v>299905827</v>
      </c>
      <c r="N19" s="18">
        <f>N11+N15</f>
        <v>359961159</v>
      </c>
      <c r="O19" s="27">
        <f>SUM(C19:N19)</f>
        <v>3864470935.9289999</v>
      </c>
    </row>
    <row r="20" spans="1:15" x14ac:dyDescent="0.2">
      <c r="O20" s="15"/>
    </row>
    <row r="21" spans="1:15" x14ac:dyDescent="0.2">
      <c r="A21" s="32" t="s">
        <v>28</v>
      </c>
      <c r="O21" s="15"/>
    </row>
    <row r="22" spans="1:15" x14ac:dyDescent="0.2">
      <c r="O22" s="28"/>
    </row>
    <row r="23" spans="1:15" x14ac:dyDescent="0.2">
      <c r="A23" s="9"/>
      <c r="B23" s="10"/>
      <c r="C23" s="11" t="s">
        <v>2</v>
      </c>
      <c r="D23" s="11" t="s">
        <v>3</v>
      </c>
      <c r="E23" s="11" t="s">
        <v>4</v>
      </c>
      <c r="F23" s="11" t="s">
        <v>5</v>
      </c>
      <c r="G23" s="11" t="s">
        <v>6</v>
      </c>
      <c r="H23" s="11" t="s">
        <v>7</v>
      </c>
      <c r="I23" s="11" t="s">
        <v>8</v>
      </c>
      <c r="J23" s="11" t="s">
        <v>9</v>
      </c>
      <c r="K23" s="11" t="s">
        <v>10</v>
      </c>
      <c r="L23" s="11" t="s">
        <v>11</v>
      </c>
      <c r="M23" s="11" t="s">
        <v>12</v>
      </c>
      <c r="N23" s="11" t="s">
        <v>13</v>
      </c>
      <c r="O23" s="23" t="s">
        <v>14</v>
      </c>
    </row>
    <row r="24" spans="1:15" x14ac:dyDescent="0.2">
      <c r="A24" s="12" t="s">
        <v>20</v>
      </c>
      <c r="B24" s="6" t="s">
        <v>16</v>
      </c>
      <c r="C24" s="13">
        <v>54742</v>
      </c>
      <c r="D24" s="13">
        <v>54817</v>
      </c>
      <c r="E24" s="13">
        <v>54906</v>
      </c>
      <c r="F24" s="13">
        <v>55071</v>
      </c>
      <c r="G24" s="13">
        <v>55076</v>
      </c>
      <c r="H24" s="13">
        <v>55198</v>
      </c>
      <c r="I24" s="13">
        <v>54789</v>
      </c>
      <c r="J24" s="13">
        <v>54750</v>
      </c>
      <c r="K24" s="13">
        <v>54729</v>
      </c>
      <c r="L24" s="13">
        <v>54728</v>
      </c>
      <c r="M24" s="13">
        <v>54750</v>
      </c>
      <c r="N24" s="13">
        <v>54820</v>
      </c>
      <c r="O24" s="24">
        <f>AVERAGE(C24:N24)</f>
        <v>54864.666666666664</v>
      </c>
    </row>
    <row r="25" spans="1:15" x14ac:dyDescent="0.2">
      <c r="A25" s="12"/>
      <c r="O25" s="26"/>
    </row>
    <row r="26" spans="1:15" x14ac:dyDescent="0.2">
      <c r="A26" s="14"/>
      <c r="B26" s="6" t="s">
        <v>17</v>
      </c>
      <c r="C26" s="13">
        <v>57966223.531999998</v>
      </c>
      <c r="D26" s="13">
        <v>53928429.313999996</v>
      </c>
      <c r="E26" s="13">
        <v>50986138.325999998</v>
      </c>
      <c r="F26" s="13">
        <v>48428055.490999997</v>
      </c>
      <c r="G26" s="13">
        <v>43057917.302000001</v>
      </c>
      <c r="H26" s="13">
        <v>49285229.839999996</v>
      </c>
      <c r="I26" s="13">
        <v>53617964.158672854</v>
      </c>
      <c r="J26" s="13">
        <v>58431505.778363228</v>
      </c>
      <c r="K26" s="13">
        <v>52867822.699085645</v>
      </c>
      <c r="L26" s="13">
        <v>46292280.787065104</v>
      </c>
      <c r="M26" s="13">
        <v>45773126.830343068</v>
      </c>
      <c r="N26" s="13">
        <v>52890174.603902131</v>
      </c>
      <c r="O26" s="24">
        <f>SUM(C26:N26)</f>
        <v>613524868.66243196</v>
      </c>
    </row>
    <row r="27" spans="1:15" x14ac:dyDescent="0.2">
      <c r="A27" s="14"/>
      <c r="O27" s="24"/>
    </row>
    <row r="28" spans="1:15" x14ac:dyDescent="0.2">
      <c r="A28" s="12" t="s">
        <v>21</v>
      </c>
      <c r="B28" s="6" t="s">
        <v>16</v>
      </c>
      <c r="C28" s="13">
        <v>562</v>
      </c>
      <c r="D28" s="13">
        <v>562</v>
      </c>
      <c r="E28" s="15">
        <v>562</v>
      </c>
      <c r="F28" s="13">
        <v>560</v>
      </c>
      <c r="G28" s="13">
        <v>560</v>
      </c>
      <c r="H28" s="13">
        <v>560</v>
      </c>
      <c r="I28" s="13">
        <v>560</v>
      </c>
      <c r="J28" s="13">
        <v>560</v>
      </c>
      <c r="K28" s="13">
        <v>560</v>
      </c>
      <c r="L28" s="13">
        <v>560</v>
      </c>
      <c r="M28" s="15">
        <v>560</v>
      </c>
      <c r="N28" s="13">
        <v>560</v>
      </c>
      <c r="O28" s="24">
        <f>AVERAGE(C28:N28)</f>
        <v>560.5</v>
      </c>
    </row>
    <row r="29" spans="1:15" x14ac:dyDescent="0.2">
      <c r="A29" s="14"/>
      <c r="O29" s="26"/>
    </row>
    <row r="30" spans="1:15" x14ac:dyDescent="0.2">
      <c r="A30" s="14"/>
      <c r="B30" s="6" t="s">
        <v>17</v>
      </c>
      <c r="C30" s="13">
        <v>2657064</v>
      </c>
      <c r="D30" s="13">
        <v>2510139</v>
      </c>
      <c r="E30" s="13">
        <v>2405652</v>
      </c>
      <c r="F30" s="13">
        <v>2105025</v>
      </c>
      <c r="G30" s="13">
        <v>1626771</v>
      </c>
      <c r="H30" s="13">
        <v>1740163</v>
      </c>
      <c r="I30" s="13">
        <v>1600732</v>
      </c>
      <c r="J30" s="13">
        <v>1850746</v>
      </c>
      <c r="K30" s="13">
        <v>2172757</v>
      </c>
      <c r="L30" s="13">
        <v>2309285</v>
      </c>
      <c r="M30" s="13">
        <v>2992328</v>
      </c>
      <c r="N30" s="13">
        <v>2809823</v>
      </c>
      <c r="O30" s="24">
        <f>SUM(C30:N30)</f>
        <v>26780485</v>
      </c>
    </row>
    <row r="31" spans="1:15" x14ac:dyDescent="0.2">
      <c r="A31" s="14"/>
      <c r="O31" s="25"/>
    </row>
    <row r="32" spans="1:15" x14ac:dyDescent="0.2">
      <c r="A32" s="20" t="s">
        <v>22</v>
      </c>
      <c r="B32" s="10" t="s">
        <v>16</v>
      </c>
      <c r="C32" s="21">
        <f t="shared" ref="C32:L32" si="3">C24+C28</f>
        <v>55304</v>
      </c>
      <c r="D32" s="21">
        <f t="shared" si="3"/>
        <v>55379</v>
      </c>
      <c r="E32" s="21">
        <f t="shared" si="3"/>
        <v>55468</v>
      </c>
      <c r="F32" s="21">
        <f t="shared" si="3"/>
        <v>55631</v>
      </c>
      <c r="G32" s="21">
        <f t="shared" si="3"/>
        <v>55636</v>
      </c>
      <c r="H32" s="21">
        <f t="shared" si="3"/>
        <v>55758</v>
      </c>
      <c r="I32" s="21">
        <f t="shared" si="3"/>
        <v>55349</v>
      </c>
      <c r="J32" s="21">
        <f t="shared" si="3"/>
        <v>55310</v>
      </c>
      <c r="K32" s="21">
        <f t="shared" si="3"/>
        <v>55289</v>
      </c>
      <c r="L32" s="21">
        <f t="shared" si="3"/>
        <v>55288</v>
      </c>
      <c r="M32" s="21">
        <f>M24+M28</f>
        <v>55310</v>
      </c>
      <c r="N32" s="21">
        <f>N24+N28</f>
        <v>55380</v>
      </c>
      <c r="O32" s="26">
        <f>AVERAGE(C32:N32)</f>
        <v>55425.166666666664</v>
      </c>
    </row>
    <row r="33" spans="1:15" x14ac:dyDescent="0.2">
      <c r="A33" s="14" t="s">
        <v>23</v>
      </c>
      <c r="O33" s="26"/>
    </row>
    <row r="34" spans="1:15" x14ac:dyDescent="0.2">
      <c r="A34" s="16"/>
      <c r="B34" s="17" t="s">
        <v>17</v>
      </c>
      <c r="C34" s="18">
        <f t="shared" ref="C34:L34" si="4">C26+C30</f>
        <v>60623287.531999998</v>
      </c>
      <c r="D34" s="18">
        <f t="shared" si="4"/>
        <v>56438568.313999996</v>
      </c>
      <c r="E34" s="18">
        <f t="shared" si="4"/>
        <v>53391790.325999998</v>
      </c>
      <c r="F34" s="18">
        <f t="shared" si="4"/>
        <v>50533080.490999997</v>
      </c>
      <c r="G34" s="18">
        <f t="shared" si="4"/>
        <v>44684688.302000001</v>
      </c>
      <c r="H34" s="18">
        <f t="shared" si="4"/>
        <v>51025392.839999996</v>
      </c>
      <c r="I34" s="18">
        <f t="shared" si="4"/>
        <v>55218696.158672854</v>
      </c>
      <c r="J34" s="18">
        <f t="shared" si="4"/>
        <v>60282251.778363228</v>
      </c>
      <c r="K34" s="18">
        <f t="shared" si="4"/>
        <v>55040579.699085645</v>
      </c>
      <c r="L34" s="18">
        <f t="shared" si="4"/>
        <v>48601565.787065104</v>
      </c>
      <c r="M34" s="18">
        <f>M26+M30</f>
        <v>48765454.830343068</v>
      </c>
      <c r="N34" s="18">
        <f>N26+N30</f>
        <v>55699997.603902131</v>
      </c>
      <c r="O34" s="27">
        <f>SUM(C34:N34)</f>
        <v>640305353.66243196</v>
      </c>
    </row>
    <row r="35" spans="1:15" x14ac:dyDescent="0.2">
      <c r="O35" s="15"/>
    </row>
    <row r="36" spans="1:15" x14ac:dyDescent="0.2">
      <c r="O36" s="15"/>
    </row>
    <row r="37" spans="1:15" x14ac:dyDescent="0.2">
      <c r="O37" s="15"/>
    </row>
    <row r="38" spans="1:15" x14ac:dyDescent="0.2">
      <c r="A38" s="20"/>
      <c r="B38" s="10"/>
      <c r="C38" s="11" t="s">
        <v>2</v>
      </c>
      <c r="D38" s="11" t="s">
        <v>3</v>
      </c>
      <c r="E38" s="11" t="s">
        <v>4</v>
      </c>
      <c r="F38" s="11" t="s">
        <v>5</v>
      </c>
      <c r="G38" s="11" t="s">
        <v>6</v>
      </c>
      <c r="H38" s="11" t="s">
        <v>7</v>
      </c>
      <c r="I38" s="11" t="s">
        <v>8</v>
      </c>
      <c r="J38" s="11" t="s">
        <v>9</v>
      </c>
      <c r="K38" s="11" t="s">
        <v>10</v>
      </c>
      <c r="L38" s="11" t="s">
        <v>11</v>
      </c>
      <c r="M38" s="11" t="s">
        <v>12</v>
      </c>
      <c r="N38" s="11" t="s">
        <v>13</v>
      </c>
      <c r="O38" s="23" t="s">
        <v>14</v>
      </c>
    </row>
    <row r="39" spans="1:15" x14ac:dyDescent="0.2">
      <c r="A39" s="12" t="s">
        <v>24</v>
      </c>
      <c r="B39" s="6" t="s">
        <v>16</v>
      </c>
      <c r="C39" s="13">
        <f t="shared" ref="C39:M39" si="5">C17+C32</f>
        <v>619750</v>
      </c>
      <c r="D39" s="13">
        <f t="shared" si="5"/>
        <v>620257</v>
      </c>
      <c r="E39" s="13">
        <f t="shared" si="5"/>
        <v>621016</v>
      </c>
      <c r="F39" s="13">
        <f t="shared" si="5"/>
        <v>621447</v>
      </c>
      <c r="G39" s="13">
        <f t="shared" si="5"/>
        <v>621824</v>
      </c>
      <c r="H39" s="13">
        <f t="shared" si="5"/>
        <v>622600</v>
      </c>
      <c r="I39" s="13">
        <f t="shared" si="5"/>
        <v>622140</v>
      </c>
      <c r="J39" s="13">
        <f t="shared" si="5"/>
        <v>622319</v>
      </c>
      <c r="K39" s="13">
        <f t="shared" si="5"/>
        <v>622444</v>
      </c>
      <c r="L39" s="13">
        <f t="shared" si="5"/>
        <v>622086</v>
      </c>
      <c r="M39" s="13">
        <f t="shared" si="5"/>
        <v>622205</v>
      </c>
      <c r="N39" s="13">
        <f>N17+N32</f>
        <v>622615</v>
      </c>
      <c r="O39" s="26">
        <f>AVERAGE(C39:N39)</f>
        <v>621725.25</v>
      </c>
    </row>
    <row r="40" spans="1:15" x14ac:dyDescent="0.2">
      <c r="A40" s="12" t="s">
        <v>25</v>
      </c>
      <c r="O40" s="26"/>
    </row>
    <row r="41" spans="1:15" x14ac:dyDescent="0.2">
      <c r="A41" s="22" t="s">
        <v>23</v>
      </c>
      <c r="B41" s="17" t="s">
        <v>17</v>
      </c>
      <c r="C41" s="18">
        <f t="shared" ref="C41:M41" si="6">C19+C34</f>
        <v>474956767.17800003</v>
      </c>
      <c r="D41" s="18">
        <f t="shared" si="6"/>
        <v>412269352.588</v>
      </c>
      <c r="E41" s="18">
        <f t="shared" si="6"/>
        <v>379354137.49599999</v>
      </c>
      <c r="F41" s="18">
        <f t="shared" si="6"/>
        <v>352898333.51099998</v>
      </c>
      <c r="G41" s="18">
        <f t="shared" si="6"/>
        <v>296691153.52499998</v>
      </c>
      <c r="H41" s="18">
        <f t="shared" si="6"/>
        <v>327328766.43599999</v>
      </c>
      <c r="I41" s="18">
        <f t="shared" si="6"/>
        <v>375908575.15867287</v>
      </c>
      <c r="J41" s="18">
        <f t="shared" si="6"/>
        <v>420051513.77836323</v>
      </c>
      <c r="K41" s="18">
        <f t="shared" si="6"/>
        <v>374059411.69908565</v>
      </c>
      <c r="L41" s="18">
        <f t="shared" si="6"/>
        <v>326925839.78706509</v>
      </c>
      <c r="M41" s="18">
        <f t="shared" si="6"/>
        <v>348671281.83034307</v>
      </c>
      <c r="N41" s="18">
        <f>N19+N34</f>
        <v>415661156.6039021</v>
      </c>
      <c r="O41" s="27">
        <f>SUM(C41:N41)</f>
        <v>4504776289.5914316</v>
      </c>
    </row>
    <row r="43" spans="1:15" x14ac:dyDescent="0.2">
      <c r="O43" s="29"/>
    </row>
    <row r="45" spans="1:15" x14ac:dyDescent="0.2">
      <c r="A45" s="19" t="s">
        <v>26</v>
      </c>
    </row>
  </sheetData>
  <printOptions horizontalCentered="1" gridLines="1"/>
  <pageMargins left="0.25" right="0.25" top="1" bottom="0.5" header="0.5" footer="0.25"/>
  <pageSetup scale="68" orientation="landscape" r:id="rId1"/>
  <headerFooter alignWithMargins="0">
    <oddFooter>&amp;L&amp;F   &amp;A&amp;CPage &amp;P&amp;R&amp;D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 &amp; Small ALL 2018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Rhonda Poirier</cp:lastModifiedBy>
  <cp:lastPrinted>2019-07-23T21:38:12Z</cp:lastPrinted>
  <dcterms:created xsi:type="dcterms:W3CDTF">2017-11-06T15:12:59Z</dcterms:created>
  <dcterms:modified xsi:type="dcterms:W3CDTF">2019-07-23T21:45:46Z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-1594639512</vt:i4>
  </property>
  <property fmtid="{D5CDD505-2E9C-101B-9397-08002B2CF9AE}" pid="3" name="_NewReviewCycle">
    <vt:lpwstr/>
  </property>
  <property fmtid="{D5CDD505-2E9C-101B-9397-08002B2CF9AE}" pid="4" name="_EmailSubject">
    <vt:lpwstr>MPUC Standard Offer January 1, 2020 term - CMP Residential/Small Commercial documents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</Properties>
</file>