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A\ED281_ED279\FY24\MaineCare Seed\"/>
    </mc:Choice>
  </mc:AlternateContent>
  <xr:revisionPtr revIDLastSave="0" documentId="13_ncr:1_{68C47E92-8787-49AA-BB57-B4A9BDB55ED2}" xr6:coauthVersionLast="47" xr6:coauthVersionMax="47" xr10:uidLastSave="{00000000-0000-0000-0000-000000000000}"/>
  <bookViews>
    <workbookView xWindow="20640" yWindow="0" windowWidth="20640" windowHeight="16680" xr2:uid="{00000000-000D-0000-FFFF-FFFF00000000}"/>
  </bookViews>
  <sheets>
    <sheet name="Private" sheetId="1" r:id="rId1"/>
    <sheet name="Public" sheetId="2" r:id="rId2"/>
    <sheet name="Priv and Public" sheetId="3" r:id="rId3"/>
  </sheets>
  <definedNames>
    <definedName name="_xlnm._FilterDatabase" localSheetId="0" hidden="1">Private!$A$1:$K$1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" i="1" l="1"/>
  <c r="D47" i="3" l="1"/>
  <c r="E272" i="3" l="1"/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8" i="3"/>
  <c r="K152" i="1" l="1"/>
  <c r="D152" i="3" s="1"/>
  <c r="K153" i="1"/>
  <c r="D153" i="3" s="1"/>
  <c r="K185" i="2" l="1"/>
  <c r="J273" i="1"/>
  <c r="I273" i="1"/>
  <c r="H273" i="1"/>
  <c r="G273" i="1"/>
  <c r="F273" i="1"/>
  <c r="E273" i="1"/>
  <c r="A273" i="1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272" i="2"/>
  <c r="A272" i="2"/>
  <c r="G272" i="2" l="1"/>
  <c r="H272" i="2"/>
  <c r="I272" i="2"/>
  <c r="F272" i="2"/>
  <c r="K272" i="2" l="1"/>
  <c r="K67" i="1"/>
  <c r="D67" i="3" s="1"/>
  <c r="K68" i="1"/>
  <c r="D68" i="3" s="1"/>
  <c r="K69" i="1"/>
  <c r="D69" i="3" s="1"/>
  <c r="K70" i="1"/>
  <c r="D70" i="3" s="1"/>
  <c r="K271" i="1" l="1"/>
  <c r="D271" i="3" s="1"/>
  <c r="K270" i="1"/>
  <c r="D270" i="3" s="1"/>
  <c r="K269" i="1"/>
  <c r="D269" i="3" s="1"/>
  <c r="K268" i="1"/>
  <c r="D268" i="3" s="1"/>
  <c r="K267" i="1"/>
  <c r="D267" i="3" s="1"/>
  <c r="K266" i="1"/>
  <c r="D266" i="3" s="1"/>
  <c r="K265" i="1"/>
  <c r="D265" i="3" s="1"/>
  <c r="K264" i="1"/>
  <c r="D264" i="3" s="1"/>
  <c r="K263" i="1"/>
  <c r="D263" i="3" s="1"/>
  <c r="K262" i="1"/>
  <c r="D262" i="3" s="1"/>
  <c r="K261" i="1"/>
  <c r="D261" i="3" s="1"/>
  <c r="K260" i="1"/>
  <c r="D260" i="3" s="1"/>
  <c r="K259" i="1"/>
  <c r="D259" i="3" s="1"/>
  <c r="K258" i="1"/>
  <c r="D258" i="3" s="1"/>
  <c r="K257" i="1"/>
  <c r="D257" i="3" s="1"/>
  <c r="K256" i="1"/>
  <c r="D256" i="3" s="1"/>
  <c r="K255" i="1"/>
  <c r="D255" i="3" s="1"/>
  <c r="K254" i="1"/>
  <c r="D254" i="3" s="1"/>
  <c r="K253" i="1"/>
  <c r="D253" i="3" s="1"/>
  <c r="K252" i="1"/>
  <c r="D252" i="3" s="1"/>
  <c r="K251" i="1"/>
  <c r="D251" i="3" s="1"/>
  <c r="K250" i="1"/>
  <c r="D250" i="3" s="1"/>
  <c r="K249" i="1"/>
  <c r="D249" i="3" s="1"/>
  <c r="K248" i="1"/>
  <c r="D248" i="3" s="1"/>
  <c r="K247" i="1"/>
  <c r="D247" i="3" s="1"/>
  <c r="K246" i="1"/>
  <c r="D246" i="3" s="1"/>
  <c r="K245" i="1"/>
  <c r="D245" i="3" s="1"/>
  <c r="K244" i="1"/>
  <c r="D244" i="3" s="1"/>
  <c r="K242" i="1"/>
  <c r="D242" i="3" s="1"/>
  <c r="K241" i="1"/>
  <c r="D241" i="3" s="1"/>
  <c r="K240" i="1"/>
  <c r="D240" i="3" s="1"/>
  <c r="K239" i="1"/>
  <c r="D239" i="3" s="1"/>
  <c r="K116" i="1"/>
  <c r="D116" i="3" s="1"/>
  <c r="K238" i="1"/>
  <c r="D238" i="3" s="1"/>
  <c r="K237" i="1"/>
  <c r="D237" i="3" s="1"/>
  <c r="K236" i="1"/>
  <c r="D236" i="3" s="1"/>
  <c r="K235" i="1"/>
  <c r="D235" i="3" s="1"/>
  <c r="K234" i="1"/>
  <c r="D234" i="3" s="1"/>
  <c r="K233" i="1"/>
  <c r="D233" i="3" s="1"/>
  <c r="K243" i="1"/>
  <c r="D243" i="3" s="1"/>
  <c r="K232" i="1"/>
  <c r="D232" i="3" s="1"/>
  <c r="K231" i="1"/>
  <c r="D231" i="3" s="1"/>
  <c r="K230" i="1"/>
  <c r="D230" i="3" s="1"/>
  <c r="K229" i="1"/>
  <c r="D229" i="3" s="1"/>
  <c r="K228" i="1"/>
  <c r="D228" i="3" s="1"/>
  <c r="K227" i="1"/>
  <c r="D227" i="3" s="1"/>
  <c r="K226" i="1"/>
  <c r="D226" i="3" s="1"/>
  <c r="K225" i="1"/>
  <c r="D225" i="3" s="1"/>
  <c r="K224" i="1"/>
  <c r="D224" i="3" s="1"/>
  <c r="K223" i="1"/>
  <c r="D223" i="3" s="1"/>
  <c r="K222" i="1"/>
  <c r="D222" i="3" s="1"/>
  <c r="K221" i="1"/>
  <c r="D221" i="3" s="1"/>
  <c r="K220" i="1"/>
  <c r="D220" i="3" s="1"/>
  <c r="K219" i="1"/>
  <c r="D219" i="3" s="1"/>
  <c r="K218" i="1"/>
  <c r="D218" i="3" s="1"/>
  <c r="K217" i="1"/>
  <c r="D217" i="3" s="1"/>
  <c r="K216" i="1"/>
  <c r="D216" i="3" s="1"/>
  <c r="K215" i="1"/>
  <c r="D215" i="3" s="1"/>
  <c r="K214" i="1"/>
  <c r="D214" i="3" s="1"/>
  <c r="K213" i="1"/>
  <c r="D213" i="3" s="1"/>
  <c r="K212" i="1"/>
  <c r="D212" i="3" s="1"/>
  <c r="K211" i="1"/>
  <c r="D211" i="3" s="1"/>
  <c r="K210" i="1"/>
  <c r="D210" i="3" s="1"/>
  <c r="K209" i="1"/>
  <c r="D209" i="3" s="1"/>
  <c r="K208" i="1"/>
  <c r="D208" i="3" s="1"/>
  <c r="K207" i="1"/>
  <c r="D207" i="3" s="1"/>
  <c r="K206" i="1"/>
  <c r="D206" i="3" s="1"/>
  <c r="K205" i="1"/>
  <c r="D205" i="3" s="1"/>
  <c r="K204" i="1"/>
  <c r="D204" i="3" s="1"/>
  <c r="K203" i="1"/>
  <c r="D203" i="3" s="1"/>
  <c r="K202" i="1"/>
  <c r="D202" i="3" s="1"/>
  <c r="K201" i="1"/>
  <c r="D201" i="3" s="1"/>
  <c r="K200" i="1"/>
  <c r="D200" i="3" s="1"/>
  <c r="K199" i="1"/>
  <c r="D199" i="3" s="1"/>
  <c r="K198" i="1"/>
  <c r="D198" i="3" s="1"/>
  <c r="K197" i="1"/>
  <c r="D197" i="3" s="1"/>
  <c r="K196" i="1"/>
  <c r="D196" i="3" s="1"/>
  <c r="K195" i="1"/>
  <c r="D195" i="3" s="1"/>
  <c r="K194" i="1"/>
  <c r="D194" i="3" s="1"/>
  <c r="K193" i="1"/>
  <c r="D193" i="3" s="1"/>
  <c r="K192" i="1"/>
  <c r="D192" i="3" s="1"/>
  <c r="K191" i="1"/>
  <c r="D191" i="3" s="1"/>
  <c r="K190" i="1"/>
  <c r="D190" i="3" s="1"/>
  <c r="K189" i="1"/>
  <c r="D189" i="3" s="1"/>
  <c r="K188" i="1"/>
  <c r="D188" i="3" s="1"/>
  <c r="K187" i="1"/>
  <c r="D187" i="3" s="1"/>
  <c r="K186" i="1"/>
  <c r="D186" i="3" s="1"/>
  <c r="K185" i="1"/>
  <c r="D185" i="3" s="1"/>
  <c r="K184" i="1"/>
  <c r="D184" i="3" s="1"/>
  <c r="K183" i="1"/>
  <c r="D183" i="3" s="1"/>
  <c r="K182" i="1"/>
  <c r="D182" i="3" s="1"/>
  <c r="K181" i="1"/>
  <c r="D181" i="3" s="1"/>
  <c r="K180" i="1"/>
  <c r="D180" i="3" s="1"/>
  <c r="K179" i="1"/>
  <c r="D179" i="3" s="1"/>
  <c r="K178" i="1"/>
  <c r="D178" i="3" s="1"/>
  <c r="K177" i="1"/>
  <c r="D177" i="3" s="1"/>
  <c r="K176" i="1"/>
  <c r="D176" i="3" s="1"/>
  <c r="K175" i="1"/>
  <c r="D175" i="3" s="1"/>
  <c r="K174" i="1"/>
  <c r="D174" i="3" s="1"/>
  <c r="K173" i="1"/>
  <c r="D173" i="3" s="1"/>
  <c r="K172" i="1"/>
  <c r="D172" i="3" s="1"/>
  <c r="K171" i="1"/>
  <c r="D171" i="3" s="1"/>
  <c r="K170" i="1"/>
  <c r="D170" i="3" s="1"/>
  <c r="K169" i="1"/>
  <c r="D169" i="3" s="1"/>
  <c r="K168" i="1"/>
  <c r="D168" i="3" s="1"/>
  <c r="K167" i="1"/>
  <c r="D167" i="3" s="1"/>
  <c r="K166" i="1"/>
  <c r="D166" i="3" s="1"/>
  <c r="K165" i="1"/>
  <c r="D165" i="3" s="1"/>
  <c r="K164" i="1"/>
  <c r="D164" i="3" s="1"/>
  <c r="K163" i="1"/>
  <c r="D163" i="3" s="1"/>
  <c r="K162" i="1"/>
  <c r="D162" i="3" s="1"/>
  <c r="K161" i="1"/>
  <c r="D161" i="3" s="1"/>
  <c r="K160" i="1"/>
  <c r="D160" i="3" s="1"/>
  <c r="K159" i="1"/>
  <c r="D159" i="3" s="1"/>
  <c r="K158" i="1"/>
  <c r="D158" i="3" s="1"/>
  <c r="K157" i="1"/>
  <c r="D157" i="3" s="1"/>
  <c r="K156" i="1"/>
  <c r="D156" i="3" s="1"/>
  <c r="K155" i="1"/>
  <c r="D155" i="3" s="1"/>
  <c r="K154" i="1"/>
  <c r="D154" i="3" s="1"/>
  <c r="K151" i="1"/>
  <c r="D151" i="3" s="1"/>
  <c r="K150" i="1"/>
  <c r="D150" i="3" s="1"/>
  <c r="K149" i="1"/>
  <c r="D149" i="3" s="1"/>
  <c r="K148" i="1"/>
  <c r="D148" i="3" s="1"/>
  <c r="K147" i="1"/>
  <c r="D147" i="3" s="1"/>
  <c r="K146" i="1"/>
  <c r="D146" i="3" s="1"/>
  <c r="K145" i="1"/>
  <c r="D145" i="3" s="1"/>
  <c r="K144" i="1"/>
  <c r="D144" i="3" s="1"/>
  <c r="K143" i="1"/>
  <c r="D143" i="3" s="1"/>
  <c r="K142" i="1"/>
  <c r="D142" i="3" s="1"/>
  <c r="K141" i="1"/>
  <c r="D141" i="3" s="1"/>
  <c r="K140" i="1"/>
  <c r="D140" i="3" s="1"/>
  <c r="K139" i="1"/>
  <c r="D139" i="3" s="1"/>
  <c r="K138" i="1"/>
  <c r="D138" i="3" s="1"/>
  <c r="K137" i="1"/>
  <c r="D137" i="3" s="1"/>
  <c r="K136" i="1"/>
  <c r="D136" i="3" s="1"/>
  <c r="K135" i="1"/>
  <c r="D135" i="3" s="1"/>
  <c r="K134" i="1"/>
  <c r="D134" i="3" s="1"/>
  <c r="K133" i="1"/>
  <c r="D133" i="3" s="1"/>
  <c r="K132" i="1"/>
  <c r="D132" i="3" s="1"/>
  <c r="K131" i="1"/>
  <c r="D131" i="3" s="1"/>
  <c r="K130" i="1"/>
  <c r="D130" i="3" s="1"/>
  <c r="K129" i="1"/>
  <c r="D129" i="3" s="1"/>
  <c r="K128" i="1"/>
  <c r="D128" i="3" s="1"/>
  <c r="K127" i="1"/>
  <c r="D127" i="3" s="1"/>
  <c r="K126" i="1"/>
  <c r="D126" i="3" s="1"/>
  <c r="K125" i="1"/>
  <c r="D125" i="3" s="1"/>
  <c r="K124" i="1"/>
  <c r="D124" i="3" s="1"/>
  <c r="K123" i="1"/>
  <c r="D123" i="3" s="1"/>
  <c r="K122" i="1"/>
  <c r="D122" i="3" s="1"/>
  <c r="K121" i="1"/>
  <c r="D121" i="3" s="1"/>
  <c r="K120" i="1"/>
  <c r="D120" i="3" s="1"/>
  <c r="K119" i="1"/>
  <c r="D119" i="3" s="1"/>
  <c r="K118" i="1"/>
  <c r="D118" i="3" s="1"/>
  <c r="K117" i="1"/>
  <c r="D117" i="3" s="1"/>
  <c r="K115" i="1"/>
  <c r="D115" i="3" s="1"/>
  <c r="K114" i="1"/>
  <c r="D114" i="3" s="1"/>
  <c r="K113" i="1"/>
  <c r="D113" i="3" s="1"/>
  <c r="K112" i="1"/>
  <c r="D112" i="3" s="1"/>
  <c r="K111" i="1"/>
  <c r="D111" i="3" s="1"/>
  <c r="K110" i="1"/>
  <c r="D110" i="3" s="1"/>
  <c r="K109" i="1"/>
  <c r="D109" i="3" s="1"/>
  <c r="K108" i="1"/>
  <c r="D108" i="3" s="1"/>
  <c r="K107" i="1"/>
  <c r="D107" i="3" s="1"/>
  <c r="K106" i="1"/>
  <c r="D106" i="3" s="1"/>
  <c r="K105" i="1"/>
  <c r="D105" i="3" s="1"/>
  <c r="K104" i="1"/>
  <c r="D104" i="3" s="1"/>
  <c r="K103" i="1"/>
  <c r="D103" i="3" s="1"/>
  <c r="K102" i="1"/>
  <c r="D102" i="3" s="1"/>
  <c r="K101" i="1"/>
  <c r="D101" i="3" s="1"/>
  <c r="K100" i="1"/>
  <c r="D100" i="3" s="1"/>
  <c r="K99" i="1"/>
  <c r="D99" i="3" s="1"/>
  <c r="K98" i="1"/>
  <c r="D98" i="3" s="1"/>
  <c r="K97" i="1"/>
  <c r="D97" i="3" s="1"/>
  <c r="K96" i="1"/>
  <c r="D96" i="3" s="1"/>
  <c r="K95" i="1"/>
  <c r="D95" i="3" s="1"/>
  <c r="K94" i="1"/>
  <c r="D94" i="3" s="1"/>
  <c r="K93" i="1"/>
  <c r="D93" i="3" s="1"/>
  <c r="K92" i="1"/>
  <c r="D92" i="3" s="1"/>
  <c r="K91" i="1"/>
  <c r="D91" i="3" s="1"/>
  <c r="K90" i="1"/>
  <c r="D90" i="3" s="1"/>
  <c r="K89" i="1"/>
  <c r="D89" i="3" s="1"/>
  <c r="K88" i="1"/>
  <c r="D88" i="3" s="1"/>
  <c r="K87" i="1"/>
  <c r="D87" i="3" s="1"/>
  <c r="K86" i="1"/>
  <c r="D86" i="3" s="1"/>
  <c r="K85" i="1"/>
  <c r="D85" i="3" s="1"/>
  <c r="K84" i="1"/>
  <c r="D84" i="3" s="1"/>
  <c r="K83" i="1"/>
  <c r="D83" i="3" s="1"/>
  <c r="K82" i="1"/>
  <c r="D82" i="3" s="1"/>
  <c r="K81" i="1"/>
  <c r="D81" i="3" s="1"/>
  <c r="K80" i="1"/>
  <c r="D80" i="3" s="1"/>
  <c r="K79" i="1"/>
  <c r="D79" i="3" s="1"/>
  <c r="K78" i="1"/>
  <c r="D78" i="3" s="1"/>
  <c r="K77" i="1"/>
  <c r="D77" i="3" s="1"/>
  <c r="K76" i="1"/>
  <c r="D76" i="3" s="1"/>
  <c r="K75" i="1"/>
  <c r="D75" i="3" s="1"/>
  <c r="K74" i="1"/>
  <c r="D74" i="3" s="1"/>
  <c r="K73" i="1"/>
  <c r="D73" i="3" s="1"/>
  <c r="K72" i="1"/>
  <c r="D72" i="3" s="1"/>
  <c r="K71" i="1"/>
  <c r="D71" i="3" s="1"/>
  <c r="K66" i="1"/>
  <c r="D66" i="3" s="1"/>
  <c r="K65" i="1"/>
  <c r="D65" i="3" s="1"/>
  <c r="K64" i="1"/>
  <c r="D64" i="3" s="1"/>
  <c r="K63" i="1"/>
  <c r="D63" i="3" s="1"/>
  <c r="K62" i="1"/>
  <c r="D62" i="3" s="1"/>
  <c r="K61" i="1"/>
  <c r="D61" i="3" s="1"/>
  <c r="K60" i="1"/>
  <c r="D60" i="3" s="1"/>
  <c r="K59" i="1"/>
  <c r="D59" i="3" s="1"/>
  <c r="K58" i="1"/>
  <c r="D58" i="3" s="1"/>
  <c r="K57" i="1"/>
  <c r="D57" i="3" s="1"/>
  <c r="K56" i="1"/>
  <c r="D56" i="3" s="1"/>
  <c r="K55" i="1"/>
  <c r="D55" i="3" s="1"/>
  <c r="K54" i="1"/>
  <c r="D54" i="3" s="1"/>
  <c r="K53" i="1"/>
  <c r="D53" i="3" s="1"/>
  <c r="K52" i="1"/>
  <c r="D52" i="3" s="1"/>
  <c r="K49" i="1"/>
  <c r="D49" i="3" s="1"/>
  <c r="K51" i="1"/>
  <c r="D51" i="3" s="1"/>
  <c r="K50" i="1"/>
  <c r="D50" i="3" s="1"/>
  <c r="K48" i="1"/>
  <c r="D48" i="3" s="1"/>
  <c r="K46" i="1"/>
  <c r="D46" i="3" s="1"/>
  <c r="K45" i="1"/>
  <c r="D45" i="3" s="1"/>
  <c r="K44" i="1"/>
  <c r="D44" i="3" s="1"/>
  <c r="K43" i="1"/>
  <c r="K42" i="1"/>
  <c r="D42" i="3" s="1"/>
  <c r="K41" i="1"/>
  <c r="D41" i="3" s="1"/>
  <c r="K40" i="1"/>
  <c r="D40" i="3" s="1"/>
  <c r="K39" i="1"/>
  <c r="D39" i="3" s="1"/>
  <c r="K38" i="1"/>
  <c r="D38" i="3" s="1"/>
  <c r="K37" i="1"/>
  <c r="D37" i="3" s="1"/>
  <c r="K36" i="1"/>
  <c r="D36" i="3" s="1"/>
  <c r="K35" i="1"/>
  <c r="D35" i="3" s="1"/>
  <c r="K34" i="1"/>
  <c r="D34" i="3" s="1"/>
  <c r="K33" i="1"/>
  <c r="D33" i="3" s="1"/>
  <c r="K32" i="1"/>
  <c r="D32" i="3" s="1"/>
  <c r="K31" i="1"/>
  <c r="D31" i="3" s="1"/>
  <c r="K30" i="1"/>
  <c r="D30" i="3" s="1"/>
  <c r="K29" i="1"/>
  <c r="D29" i="3" s="1"/>
  <c r="K28" i="1"/>
  <c r="D28" i="3" s="1"/>
  <c r="K27" i="1"/>
  <c r="D27" i="3" s="1"/>
  <c r="K26" i="1"/>
  <c r="D26" i="3" s="1"/>
  <c r="K25" i="1"/>
  <c r="D25" i="3" s="1"/>
  <c r="K24" i="1"/>
  <c r="D24" i="3" s="1"/>
  <c r="K23" i="1"/>
  <c r="D23" i="3" s="1"/>
  <c r="K22" i="1"/>
  <c r="D22" i="3" s="1"/>
  <c r="K21" i="1"/>
  <c r="D21" i="3" s="1"/>
  <c r="K20" i="1"/>
  <c r="D20" i="3" s="1"/>
  <c r="K19" i="1"/>
  <c r="D19" i="3" s="1"/>
  <c r="K18" i="1"/>
  <c r="D18" i="3" s="1"/>
  <c r="K17" i="1"/>
  <c r="D17" i="3" s="1"/>
  <c r="K16" i="1"/>
  <c r="D16" i="3" s="1"/>
  <c r="K15" i="1"/>
  <c r="D15" i="3" s="1"/>
  <c r="K14" i="1"/>
  <c r="D14" i="3" s="1"/>
  <c r="K13" i="1"/>
  <c r="D13" i="3" s="1"/>
  <c r="K12" i="1"/>
  <c r="D12" i="3" s="1"/>
  <c r="K11" i="1"/>
  <c r="D11" i="3" s="1"/>
  <c r="K10" i="1"/>
  <c r="D10" i="3" s="1"/>
  <c r="K9" i="1"/>
  <c r="D9" i="3" s="1"/>
  <c r="F43" i="3" l="1"/>
  <c r="D43" i="3"/>
  <c r="F152" i="3"/>
  <c r="F263" i="3"/>
  <c r="F267" i="3" l="1"/>
  <c r="F258" i="3"/>
  <c r="F259" i="3"/>
  <c r="F260" i="3"/>
  <c r="F261" i="3"/>
  <c r="F262" i="3"/>
  <c r="F264" i="3"/>
  <c r="F265" i="3"/>
  <c r="F266" i="3"/>
  <c r="F268" i="3"/>
  <c r="F269" i="3"/>
  <c r="F250" i="3"/>
  <c r="F251" i="3"/>
  <c r="F252" i="3"/>
  <c r="F253" i="3"/>
  <c r="F254" i="3"/>
  <c r="F255" i="3"/>
  <c r="F256" i="3"/>
  <c r="F257" i="3"/>
  <c r="F242" i="3"/>
  <c r="F243" i="3"/>
  <c r="F244" i="3"/>
  <c r="F245" i="3"/>
  <c r="F246" i="3"/>
  <c r="F247" i="3"/>
  <c r="F248" i="3"/>
  <c r="F249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05" i="3"/>
  <c r="F206" i="3"/>
  <c r="F207" i="3"/>
  <c r="F208" i="3"/>
  <c r="F209" i="3"/>
  <c r="F210" i="3"/>
  <c r="F211" i="3"/>
  <c r="F212" i="3"/>
  <c r="F213" i="3"/>
  <c r="F214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182" i="3"/>
  <c r="F183" i="3"/>
  <c r="F184" i="3"/>
  <c r="F185" i="3"/>
  <c r="F186" i="3"/>
  <c r="F187" i="3"/>
  <c r="F188" i="3"/>
  <c r="F189" i="3"/>
  <c r="F190" i="3"/>
  <c r="F191" i="3"/>
  <c r="F192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60" i="3"/>
  <c r="F161" i="3"/>
  <c r="F162" i="3"/>
  <c r="F163" i="3"/>
  <c r="F164" i="3"/>
  <c r="F165" i="3"/>
  <c r="F166" i="3"/>
  <c r="F167" i="3"/>
  <c r="F168" i="3"/>
  <c r="F148" i="3"/>
  <c r="F149" i="3"/>
  <c r="F150" i="3"/>
  <c r="F151" i="3"/>
  <c r="F153" i="3"/>
  <c r="F154" i="3"/>
  <c r="F155" i="3"/>
  <c r="F156" i="3"/>
  <c r="F157" i="3"/>
  <c r="F158" i="3"/>
  <c r="F159" i="3"/>
  <c r="F139" i="3"/>
  <c r="F140" i="3"/>
  <c r="F141" i="3"/>
  <c r="F142" i="3"/>
  <c r="F143" i="3"/>
  <c r="F144" i="3"/>
  <c r="F145" i="3"/>
  <c r="F146" i="3"/>
  <c r="F147" i="3"/>
  <c r="F130" i="3"/>
  <c r="F131" i="3"/>
  <c r="F132" i="3"/>
  <c r="F133" i="3"/>
  <c r="F134" i="3"/>
  <c r="F135" i="3"/>
  <c r="F136" i="3"/>
  <c r="F137" i="3"/>
  <c r="F138" i="3"/>
  <c r="F120" i="3"/>
  <c r="F121" i="3"/>
  <c r="F122" i="3"/>
  <c r="F123" i="3"/>
  <c r="F124" i="3"/>
  <c r="F125" i="3"/>
  <c r="F126" i="3"/>
  <c r="F127" i="3"/>
  <c r="F128" i="3"/>
  <c r="F129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93" i="3"/>
  <c r="F94" i="3"/>
  <c r="F95" i="3"/>
  <c r="F96" i="3"/>
  <c r="F97" i="3"/>
  <c r="F98" i="3"/>
  <c r="F99" i="3"/>
  <c r="F100" i="3"/>
  <c r="F101" i="3"/>
  <c r="F102" i="3"/>
  <c r="F103" i="3"/>
  <c r="F81" i="3"/>
  <c r="F82" i="3"/>
  <c r="F83" i="3"/>
  <c r="F84" i="3"/>
  <c r="F85" i="3"/>
  <c r="F86" i="3"/>
  <c r="F87" i="3"/>
  <c r="F88" i="3"/>
  <c r="F89" i="3"/>
  <c r="F90" i="3"/>
  <c r="F91" i="3"/>
  <c r="F92" i="3"/>
  <c r="F69" i="3"/>
  <c r="F70" i="3"/>
  <c r="F71" i="3"/>
  <c r="F72" i="3"/>
  <c r="F73" i="3"/>
  <c r="F74" i="3"/>
  <c r="F75" i="3"/>
  <c r="F76" i="3"/>
  <c r="F77" i="3"/>
  <c r="F78" i="3"/>
  <c r="F79" i="3"/>
  <c r="F80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44" i="3"/>
  <c r="F45" i="3"/>
  <c r="F46" i="3"/>
  <c r="F47" i="3"/>
  <c r="F48" i="3"/>
  <c r="F50" i="3"/>
  <c r="F51" i="3"/>
  <c r="F49" i="3"/>
  <c r="F52" i="3"/>
  <c r="F53" i="3"/>
  <c r="F35" i="3"/>
  <c r="F36" i="3"/>
  <c r="F37" i="3"/>
  <c r="F38" i="3"/>
  <c r="F39" i="3"/>
  <c r="F40" i="3"/>
  <c r="F41" i="3"/>
  <c r="F42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12" i="3"/>
  <c r="F13" i="3"/>
  <c r="F14" i="3"/>
  <c r="F15" i="3"/>
  <c r="F16" i="3"/>
  <c r="F17" i="3"/>
  <c r="F18" i="3"/>
  <c r="F19" i="3"/>
  <c r="F20" i="3"/>
  <c r="F21" i="3"/>
  <c r="F9" i="3"/>
  <c r="F10" i="3"/>
  <c r="F11" i="3"/>
  <c r="K8" i="1" l="1"/>
  <c r="K273" i="1" l="1"/>
  <c r="D8" i="3"/>
  <c r="D272" i="3" s="1"/>
  <c r="F8" i="3"/>
  <c r="F271" i="3"/>
  <c r="F270" i="3" l="1"/>
  <c r="F27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Towers, Denise</author>
  </authors>
  <commentList>
    <comment ref="G122" authorId="0" shapeId="0" xr:uid="{83D65509-E771-4537-9A00-EC161B8444BF}">
      <text>
        <r>
          <rPr>
            <b/>
            <sz val="9"/>
            <color indexed="81"/>
            <rFont val="Tahoma"/>
            <charset val="1"/>
          </rPr>
          <t>Towers, Denise:</t>
        </r>
        <r>
          <rPr>
            <sz val="9"/>
            <color indexed="81"/>
            <rFont val="Tahoma"/>
            <charset val="1"/>
          </rPr>
          <t xml:space="preserve">
Credit to Medway for Q223 &amp; Q323 claims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Towers, Denise</author>
  </authors>
  <commentList>
    <comment ref="G14" authorId="0" shapeId="0" xr:uid="{226AF0CD-19C3-4745-8946-56719BD8CCBD}">
      <text>
        <r>
          <rPr>
            <b/>
            <sz val="9"/>
            <color indexed="81"/>
            <rFont val="Tahoma"/>
            <family val="2"/>
          </rPr>
          <t>Towers, Denise:</t>
        </r>
        <r>
          <rPr>
            <sz val="9"/>
            <color indexed="81"/>
            <rFont val="Tahoma"/>
            <family val="2"/>
          </rPr>
          <t xml:space="preserve">
Credit for Q323 Claims</t>
        </r>
      </text>
    </comment>
    <comment ref="H169" authorId="0" shapeId="0" xr:uid="{59F01E0C-6793-4895-A14E-E51384682EC0}">
      <text>
        <r>
          <rPr>
            <b/>
            <sz val="9"/>
            <color indexed="81"/>
            <rFont val="Tahoma"/>
            <charset val="1"/>
          </rPr>
          <t>Towers, Denise:</t>
        </r>
        <r>
          <rPr>
            <sz val="9"/>
            <color indexed="81"/>
            <rFont val="Tahoma"/>
            <charset val="1"/>
          </rPr>
          <t xml:space="preserve">
credit from MaineCare </t>
        </r>
      </text>
    </comment>
  </commentList>
</comments>
</file>

<file path=xl/sharedStrings.xml><?xml version="1.0" encoding="utf-8"?>
<sst xmlns="http://schemas.openxmlformats.org/spreadsheetml/2006/main" count="872" uniqueCount="301">
  <si>
    <t>AOS</t>
  </si>
  <si>
    <t>Acton</t>
  </si>
  <si>
    <t>Alexander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</si>
  <si>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</si>
  <si>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</si>
  <si>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</si>
  <si>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</si>
  <si>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</si>
  <si>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</si>
  <si>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</si>
  <si>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</si>
  <si>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</si>
  <si>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</si>
  <si>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</si>
  <si>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</si>
  <si>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</si>
  <si>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</si>
  <si>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</si>
  <si>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</si>
  <si>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</si>
  <si>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</si>
  <si>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</si>
  <si>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</si>
  <si>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</si>
  <si>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</si>
  <si>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</si>
  <si>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</si>
  <si>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Castine</t>
  </si>
  <si>
    <t>Caswell</t>
  </si>
  <si>
    <t>Charlotte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</si>
  <si>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</si>
  <si>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</si>
  <si>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</si>
  <si>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</si>
  <si>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</si>
  <si>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</si>
  <si>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</si>
  <si>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Deblois</t>
  </si>
  <si>
    <t>Dedham</t>
  </si>
  <si>
    <t>Dennistown Plt.</t>
  </si>
  <si>
    <t>Dennysville</t>
  </si>
  <si>
    <t>East Machias</t>
  </si>
  <si>
    <t>East Millinocket</t>
  </si>
  <si>
    <t>Easton</t>
  </si>
  <si>
    <t>Eastport</t>
  </si>
  <si>
    <t>Edgecomb</t>
  </si>
  <si>
    <t>Eustis Public Schools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</si>
  <si>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</si>
  <si>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</si>
  <si>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</si>
  <si>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</si>
  <si>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</si>
  <si>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</si>
  <si>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</si>
  <si>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</si>
  <si>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Greenbush</t>
  </si>
  <si>
    <t>Greenville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</si>
  <si>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</si>
  <si>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</si>
  <si>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</si>
  <si>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</si>
  <si>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</si>
  <si>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</si>
  <si>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</si>
  <si>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</si>
  <si>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</si>
  <si>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</si>
  <si>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</si>
  <si>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</si>
  <si>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</si>
  <si>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</si>
  <si>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</si>
  <si>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</si>
  <si>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</si>
  <si>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</si>
  <si>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</si>
  <si>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</si>
  <si>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</si>
  <si>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</si>
  <si>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</si>
  <si>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</si>
  <si>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</si>
  <si>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</si>
  <si>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</si>
  <si>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</si>
  <si>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</si>
  <si>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</si>
  <si>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</si>
  <si>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</si>
  <si>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</si>
  <si>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</si>
  <si>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</si>
  <si>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</si>
  <si>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</si>
  <si>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</si>
  <si>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</si>
  <si>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</si>
  <si>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</si>
  <si>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</si>
  <si>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</si>
  <si>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</si>
  <si>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</si>
  <si>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</si>
  <si>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</si>
  <si>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</si>
  <si>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</si>
  <si>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</si>
  <si>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</si>
  <si>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</si>
  <si>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</si>
  <si>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</si>
  <si>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</si>
  <si>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</si>
  <si>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</si>
  <si>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</si>
  <si>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</si>
  <si>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</si>
  <si>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</si>
  <si>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</si>
  <si>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</si>
  <si>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</si>
  <si>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</si>
  <si>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</si>
  <si>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</si>
  <si>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</si>
  <si>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</si>
  <si>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</si>
  <si>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</si>
  <si>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</si>
  <si>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</si>
  <si>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</si>
  <si>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</si>
  <si>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</si>
  <si>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</si>
  <si>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Winthrop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</si>
  <si>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</si>
  <si>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</si>
  <si>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</si>
  <si>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</si>
  <si>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</si>
  <si>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</si>
  <si>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</si>
  <si>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</si>
  <si>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</si>
  <si>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</si>
  <si>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</si>
  <si>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</si>
  <si>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</si>
  <si>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</si>
  <si>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</si>
  <si>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</si>
  <si>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</si>
  <si>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</si>
  <si>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</si>
  <si>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</si>
  <si>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</si>
  <si>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</si>
  <si>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</si>
  <si>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</si>
  <si>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</si>
  <si>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</si>
  <si>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</si>
  <si>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</si>
  <si>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</si>
  <si>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</si>
  <si>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</si>
  <si>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</si>
  <si>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</si>
  <si>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</si>
  <si>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</si>
  <si>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</si>
  <si>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</si>
  <si>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</si>
  <si>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</si>
  <si>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</si>
  <si>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</si>
  <si>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</si>
  <si>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</si>
  <si>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</si>
  <si>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</si>
  <si>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</si>
  <si>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</si>
  <si>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</si>
  <si>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</si>
  <si>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</si>
  <si>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</si>
  <si>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</si>
  <si>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</si>
  <si>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</si>
  <si>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</si>
  <si>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</si>
  <si>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</si>
  <si>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</si>
  <si>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</si>
  <si>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</si>
  <si>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</si>
  <si>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</si>
  <si>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</si>
  <si>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</si>
  <si>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</si>
  <si>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</si>
  <si>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</si>
  <si>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</si>
  <si>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</si>
  <si>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</si>
  <si>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</si>
  <si>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</si>
  <si>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</si>
  <si>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</si>
  <si>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</si>
  <si>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</si>
  <si>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</si>
  <si>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</si>
  <si>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</si>
  <si>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</si>
  <si>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</si>
  <si>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</si>
  <si>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</si>
  <si>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</si>
  <si>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</si>
  <si>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</si>
  <si>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</si>
  <si>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</si>
  <si>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73</t>
  </si>
  <si>
    <t>RSU 78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</si>
  <si>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</si>
  <si>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</si>
  <si>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</si>
  <si>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</si>
  <si>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</si>
  <si>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</si>
  <si>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</si>
  <si>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</si>
  <si>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</si>
  <si>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Less</t>
  </si>
  <si>
    <t>MaineCare</t>
  </si>
  <si>
    <t>Seed Adj</t>
  </si>
  <si>
    <t>Private</t>
  </si>
  <si>
    <t>Public</t>
  </si>
  <si>
    <t>Total</t>
  </si>
  <si>
    <t>Negative means take subsidy away</t>
  </si>
  <si>
    <t>Positive means put back subsidy</t>
  </si>
  <si>
    <t>Dayton</t>
  </si>
  <si>
    <t>Ellsworth</t>
  </si>
  <si>
    <t>Hancock</t>
  </si>
  <si>
    <t>Lamoine</t>
  </si>
  <si>
    <t>Saco</t>
  </si>
  <si>
    <t>Wiscasset</t>
  </si>
  <si>
    <t>Andover</t>
  </si>
  <si>
    <t>Northport</t>
  </si>
  <si>
    <t>West Bath</t>
  </si>
  <si>
    <t>Winterville Plt.</t>
  </si>
  <si>
    <t>RSU 71</t>
  </si>
  <si>
    <t>Adjustment</t>
  </si>
  <si>
    <t>Section 5.B) 8)</t>
  </si>
  <si>
    <t>ED 279</t>
  </si>
  <si>
    <t>Section 5. B) 9)</t>
  </si>
  <si>
    <t>Totals</t>
  </si>
  <si>
    <t>Section 5. B) 8)</t>
  </si>
  <si>
    <t>Acadia Academy</t>
  </si>
  <si>
    <t>Adjustments</t>
  </si>
  <si>
    <t>Maine Connections Academy</t>
  </si>
  <si>
    <t>Invoiced</t>
  </si>
  <si>
    <t>Insufficient</t>
  </si>
  <si>
    <t>Subsidy</t>
  </si>
  <si>
    <t>Burlington</t>
  </si>
  <si>
    <t>Byron</t>
  </si>
  <si>
    <t>Grand Lake Str Plt.</t>
  </si>
  <si>
    <t>RSU 56</t>
  </si>
  <si>
    <t>Baxter Academy</t>
  </si>
  <si>
    <t>Fiddlehead School</t>
  </si>
  <si>
    <t>Maine Academy of Natural Sciences</t>
  </si>
  <si>
    <t>Maine Virtual Academy</t>
  </si>
  <si>
    <t>Eagle Lake</t>
  </si>
  <si>
    <t>Moro Plt</t>
  </si>
  <si>
    <t>Sebago</t>
  </si>
  <si>
    <t>RSU 89</t>
  </si>
  <si>
    <t>Prior Year</t>
  </si>
  <si>
    <t>Limestone</t>
  </si>
  <si>
    <t>ORG_ID</t>
  </si>
  <si>
    <t xml:space="preserve">SAUs </t>
  </si>
  <si>
    <t>SAUs</t>
  </si>
  <si>
    <t>UNIX</t>
  </si>
  <si>
    <t>Maine Arts Academy (formerly Snow Pond Arts Academy)</t>
  </si>
  <si>
    <t>Ecology Learning Center</t>
  </si>
  <si>
    <t>Grand Lake Stream Plt.</t>
  </si>
  <si>
    <t>St George</t>
  </si>
  <si>
    <t>Community Regional (formerly Cornville)</t>
  </si>
  <si>
    <t>2023-24 MaineCare Seed Adjustments - Public</t>
  </si>
  <si>
    <t>2023-24 MaineCare Seed Adjustments - Private</t>
  </si>
  <si>
    <t>Q323</t>
  </si>
  <si>
    <t>Q 423</t>
  </si>
  <si>
    <t>Q124</t>
  </si>
  <si>
    <t>Q224</t>
  </si>
  <si>
    <t>2023-24 MaineCare Seed Adjustments</t>
  </si>
  <si>
    <t>FY 24</t>
  </si>
  <si>
    <t>]</t>
  </si>
  <si>
    <t>Richmond</t>
  </si>
  <si>
    <t>Column1</t>
  </si>
  <si>
    <t>Column2</t>
  </si>
  <si>
    <t>RSU89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</si>
</sst>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.00_);[Red]\(0.00\)"/>
    <numFmt numFmtId="166" formatCode="[$-10409]&quot;$&quot;0.00;\(&quot;$&quot;0.00\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name val="Calibri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0" fontId="2" fillId="0" borderId="0"/>
    <xf numFmtId="0" fontId="12" fillId="4" borderId="0" applyNumberFormat="0" applyBorder="0" applyAlignment="0" applyProtection="0"/>
    <xf numFmtId="0" fontId="15" fillId="0" borderId="0"/>
    <xf numFmtId="0" fontId="4" fillId="0" borderId="0"/>
  </cellStyleXfs>
  <cellXfs count="71">
    <xf numFmtId="0" fontId="0" fillId="0" borderId="0" xfId="0"/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0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0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164" fontId="4" fillId="0" borderId="0" xfId="1" applyNumberFormat="1" applyFont="1" applyAlignment="1">
      <alignment horizontal="left"/>
    </xf>
    <xf numFmtId="40" fontId="0" fillId="0" borderId="0" xfId="0" applyNumberFormat="1" applyAlignment="1">
      <alignment horizontal="right"/>
    </xf>
    <xf numFmtId="0" fontId="4" fillId="0" borderId="0" xfId="1" applyFont="1"/>
    <xf numFmtId="164" fontId="13" fillId="0" borderId="0" xfId="1" applyNumberFormat="1" applyFont="1" applyAlignment="1">
      <alignment horizontal="center"/>
    </xf>
    <xf numFmtId="0" fontId="12" fillId="4" borderId="2" xfId="2" applyBorder="1" applyAlignment="1">
      <alignment horizontal="center"/>
    </xf>
    <xf numFmtId="164" fontId="14" fillId="0" borderId="0" xfId="1" applyNumberFormat="1" applyFont="1" applyAlignment="1">
      <alignment horizontal="center"/>
    </xf>
    <xf numFmtId="0" fontId="14" fillId="0" borderId="0" xfId="1" applyFont="1"/>
    <xf numFmtId="164" fontId="15" fillId="0" borderId="0" xfId="1" applyNumberFormat="1" applyFont="1" applyAlignment="1">
      <alignment horizontal="center"/>
    </xf>
    <xf numFmtId="0" fontId="15" fillId="0" borderId="0" xfId="1" applyFont="1"/>
    <xf numFmtId="40" fontId="4" fillId="0" borderId="0" xfId="1" applyNumberFormat="1" applyFont="1"/>
    <xf numFmtId="0" fontId="1" fillId="5" borderId="0" xfId="0" applyFont="1" applyFill="1"/>
    <xf numFmtId="40" fontId="1" fillId="3" borderId="0" xfId="0" applyNumberFormat="1" applyFont="1" applyFill="1" applyAlignment="1">
      <alignment horizontal="right"/>
    </xf>
    <xf numFmtId="40" fontId="10" fillId="0" borderId="2" xfId="0" applyNumberFormat="1" applyFont="1" applyBorder="1" applyAlignment="1">
      <alignment horizontal="right"/>
    </xf>
    <xf numFmtId="40" fontId="1" fillId="2" borderId="0" xfId="0" applyNumberFormat="1" applyFont="1" applyFill="1" applyAlignment="1">
      <alignment horizontal="right"/>
    </xf>
    <xf numFmtId="40" fontId="10" fillId="0" borderId="0" xfId="0" applyNumberFormat="1" applyFont="1" applyAlignment="1">
      <alignment horizontal="right"/>
    </xf>
    <xf numFmtId="40" fontId="17" fillId="0" borderId="0" xfId="4" applyNumberFormat="1" applyFont="1" applyAlignment="1" applyProtection="1">
      <alignment horizontal="right" vertical="center" wrapText="1" readingOrder="1"/>
      <protection locked="0"/>
    </xf>
    <xf numFmtId="0" fontId="11" fillId="2" borderId="0" xfId="0" applyFont="1" applyFill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7" borderId="0" xfId="0" applyFont="1" applyFill="1" applyAlignment="1">
      <alignment horizontal="center"/>
    </xf>
    <xf numFmtId="40" fontId="11" fillId="7" borderId="0" xfId="0" applyNumberFormat="1" applyFont="1" applyFill="1" applyAlignment="1">
      <alignment horizontal="center"/>
    </xf>
    <xf numFmtId="40" fontId="11" fillId="2" borderId="0" xfId="0" applyNumberFormat="1" applyFont="1" applyFill="1" applyAlignment="1">
      <alignment horizontal="center"/>
    </xf>
    <xf numFmtId="40" fontId="1" fillId="2" borderId="0" xfId="0" applyNumberFormat="1" applyFont="1" applyFill="1" applyAlignment="1">
      <alignment horizontal="left"/>
    </xf>
    <xf numFmtId="40" fontId="10" fillId="0" borderId="0" xfId="0" applyNumberFormat="1" applyFont="1" applyAlignment="1">
      <alignment horizontal="center"/>
    </xf>
    <xf numFmtId="40" fontId="18" fillId="0" borderId="0" xfId="0" applyNumberFormat="1" applyFont="1" applyAlignment="1" applyProtection="1">
      <alignment horizontal="right" vertical="center" wrapText="1" readingOrder="1"/>
      <protection locked="0"/>
    </xf>
    <xf numFmtId="40" fontId="4" fillId="0" borderId="0" xfId="1" applyNumberFormat="1" applyFont="1" applyAlignment="1">
      <alignment horizontal="left"/>
    </xf>
    <xf numFmtId="40" fontId="1" fillId="0" borderId="0" xfId="0" applyNumberFormat="1" applyFont="1" applyAlignment="1">
      <alignment horizontal="right" wrapText="1"/>
    </xf>
    <xf numFmtId="40" fontId="16" fillId="8" borderId="3" xfId="0" applyNumberFormat="1" applyFont="1" applyFill="1" applyBorder="1" applyAlignment="1">
      <alignment horizontal="right" vertical="center" wrapText="1" readingOrder="1"/>
    </xf>
    <xf numFmtId="40" fontId="16" fillId="0" borderId="3" xfId="0" applyNumberFormat="1" applyFont="1" applyBorder="1" applyAlignment="1">
      <alignment horizontal="right" vertical="center" wrapText="1" readingOrder="1"/>
    </xf>
    <xf numFmtId="40" fontId="18" fillId="0" borderId="3" xfId="0" applyNumberFormat="1" applyFont="1" applyBorder="1" applyAlignment="1">
      <alignment horizontal="right" vertical="center" wrapText="1" readingOrder="1"/>
    </xf>
    <xf numFmtId="40" fontId="18" fillId="8" borderId="3" xfId="0" applyNumberFormat="1" applyFont="1" applyFill="1" applyBorder="1" applyAlignment="1">
      <alignment horizontal="right" vertical="center" wrapText="1" readingOrder="1"/>
    </xf>
    <xf numFmtId="40" fontId="0" fillId="0" borderId="3" xfId="0" applyNumberFormat="1" applyBorder="1" applyAlignment="1">
      <alignment horizontal="right"/>
    </xf>
    <xf numFmtId="40" fontId="1" fillId="0" borderId="3" xfId="0" applyNumberFormat="1" applyFont="1" applyBorder="1" applyAlignment="1">
      <alignment horizontal="right" wrapText="1"/>
    </xf>
    <xf numFmtId="164" fontId="0" fillId="0" borderId="0" xfId="0" applyNumberFormat="1"/>
    <xf numFmtId="164" fontId="19" fillId="0" borderId="0" xfId="1" applyNumberFormat="1" applyFont="1" applyAlignment="1">
      <alignment horizontal="center"/>
    </xf>
    <xf numFmtId="0" fontId="19" fillId="0" borderId="0" xfId="1" applyFont="1"/>
    <xf numFmtId="40" fontId="1" fillId="3" borderId="0" xfId="0" applyNumberFormat="1" applyFont="1" applyFill="1"/>
    <xf numFmtId="40" fontId="10" fillId="0" borderId="2" xfId="0" applyNumberFormat="1" applyFont="1" applyBorder="1" applyAlignment="1">
      <alignment horizontal="center"/>
    </xf>
    <xf numFmtId="165" fontId="18" fillId="0" borderId="0" xfId="0" applyNumberFormat="1" applyFont="1" applyAlignment="1" applyProtection="1">
      <alignment horizontal="right" vertical="center" wrapText="1" readingOrder="1"/>
      <protection locked="0"/>
    </xf>
    <xf numFmtId="40" fontId="18" fillId="0" borderId="0" xfId="3" applyNumberFormat="1" applyFont="1" applyAlignment="1" applyProtection="1">
      <alignment horizontal="right" wrapText="1" readingOrder="1"/>
      <protection locked="0"/>
    </xf>
    <xf numFmtId="40" fontId="18" fillId="0" borderId="0" xfId="3" applyNumberFormat="1" applyFont="1" applyAlignment="1" applyProtection="1">
      <alignment horizontal="right" vertical="center" wrapText="1" readingOrder="1"/>
      <protection locked="0"/>
    </xf>
    <xf numFmtId="165" fontId="18" fillId="0" borderId="0" xfId="4" applyNumberFormat="1" applyFont="1" applyAlignment="1" applyProtection="1">
      <alignment horizontal="right" vertical="center" wrapText="1" readingOrder="1"/>
      <protection locked="0"/>
    </xf>
    <xf numFmtId="40" fontId="4" fillId="0" borderId="0" xfId="3" applyNumberFormat="1" applyFont="1" applyAlignment="1" applyProtection="1">
      <alignment horizontal="right" wrapText="1" readingOrder="1"/>
      <protection locked="0"/>
    </xf>
    <xf numFmtId="166" fontId="18" fillId="0" borderId="4" xfId="0" applyNumberFormat="1" applyFont="1" applyBorder="1" applyAlignment="1">
      <alignment horizontal="right" vertical="center" wrapText="1" readingOrder="1"/>
    </xf>
    <xf numFmtId="40" fontId="20" fillId="0" borderId="0" xfId="0" applyNumberFormat="1" applyFont="1"/>
    <xf numFmtId="40" fontId="21" fillId="0" borderId="0" xfId="0" applyNumberFormat="1" applyFont="1"/>
    <xf numFmtId="40" fontId="18" fillId="0" borderId="4" xfId="0" applyNumberFormat="1" applyFont="1" applyBorder="1" applyAlignment="1">
      <alignment horizontal="right" vertical="center" wrapText="1" readingOrder="1"/>
    </xf>
    <xf numFmtId="40" fontId="16" fillId="0" borderId="0" xfId="3" applyNumberFormat="1" applyFont="1" applyAlignment="1" applyProtection="1">
      <alignment horizontal="right" wrapText="1" readingOrder="1"/>
      <protection locked="0"/>
    </xf>
    <xf numFmtId="165" fontId="4" fillId="0" borderId="0" xfId="0" applyNumberFormat="1" applyFont="1" applyAlignment="1" applyProtection="1">
      <alignment horizontal="right" vertical="center" wrapText="1" readingOrder="1"/>
      <protection locked="0"/>
    </xf>
    <xf numFmtId="0" fontId="26" fillId="0" borderId="0" xfId="0" applyFont="1" applyAlignment="1">
      <alignment horizontal="center"/>
    </xf>
  </cellXfs>
  <cellStyles count="5">
    <cellStyle name="Bad" xfId="2" builtinId="27"/>
    <cellStyle name="Normal" xfId="0" builtinId="0"/>
    <cellStyle name="Normal 2" xfId="3" xr:uid="{00000000-0005-0000-0000-000030000000}"/>
    <cellStyle name="Normal 3" xfId="4" xr:uid="{00000000-0005-0000-0000-000031000000}"/>
    <cellStyle name="Normal 6" xfId="1" xr:uid="{00000000-0005-0000-0000-000002000000}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8" formatCode="#,##0.00_);[Red]\(#,##0.00\)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10"/>
        <color indexed="8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M273" totalsRowCount="1" headerRowDxfId="44" dataDxfId="43" totalsRowDxfId="42">
  <sortState xmlns:xlrd2="http://schemas.microsoft.com/office/spreadsheetml/2017/richdata2" ref="A8:K271">
    <sortCondition ref="D8:D271"/>
  </sortState>
  <tableColumns count="13">
    <tableColumn id="1" xr3:uid="{00000000-0010-0000-0000-000001000000}" name="ORG_ID" totalsRowFunction="custom" dataDxfId="25" totalsRowDxfId="12" dataCellStyle="Normal 6">
      <totalsRowFormula>COUNT(A8:A272)</totalsRowFormula>
    </tableColumn>
    <tableColumn id="2" xr3:uid="{1AB693E3-BED1-4200-88E3-FF4EA5628BFF}" name="UNIX" dataDxfId="24" totalsRowDxfId="11" dataCellStyle="Normal 6"/>
    <tableColumn id="3" xr3:uid="{00000000-0010-0000-0000-000003000000}" name="AOS" dataDxfId="23" totalsRowDxfId="10" dataCellStyle="Normal 6"/>
    <tableColumn id="4" xr3:uid="{00000000-0010-0000-0000-000004000000}" name="SAUs " totalsRowLabel="Totals" dataDxfId="22" totalsRowDxfId="9" dataCellStyle="Normal 6"/>
    <tableColumn id="6" xr3:uid="{00000000-0010-0000-0000-000006000000}" name="Prior Year" totalsRowFunction="custom" dataDxfId="21" totalsRowDxfId="8" dataCellStyle="Normal 6">
      <totalsRowFormula>SUM(E8:E272)</totalsRowFormula>
    </tableColumn>
    <tableColumn id="8" xr3:uid="{2551E46D-BB49-42A2-B7CE-A21BCBAB424A}" name="Q323" totalsRowFunction="custom" dataDxfId="20" totalsRowDxfId="7" dataCellStyle="Normal 2">
      <totalsRowFormula>SUM(F8:F272)</totalsRowFormula>
    </tableColumn>
    <tableColumn id="9" xr3:uid="{00000000-0010-0000-0000-000009000000}" name="Q 423" totalsRowFunction="custom" dataDxfId="19" totalsRowDxfId="6">
      <totalsRowFormula>SUM(G8:G272)</totalsRowFormula>
    </tableColumn>
    <tableColumn id="15" xr3:uid="{00000000-0010-0000-0000-00000F000000}" name="Q124" totalsRowFunction="custom" dataDxfId="18" totalsRowDxfId="5">
      <totalsRowFormula>SUM(H8:H272)</totalsRowFormula>
    </tableColumn>
    <tableColumn id="16" xr3:uid="{00000000-0010-0000-0000-000010000000}" name="Q224" totalsRowFunction="custom" dataDxfId="17" totalsRowDxfId="4">
      <totalsRowFormula>SUM(I8:I272)</totalsRowFormula>
    </tableColumn>
    <tableColumn id="18" xr3:uid="{00000000-0010-0000-0000-000012000000}" name="Invoiced" totalsRowFunction="custom" dataDxfId="16" totalsRowDxfId="3">
      <totalsRowFormula>SUM(J8:J272)</totalsRowFormula>
    </tableColumn>
    <tableColumn id="12" xr3:uid="{00000000-0010-0000-0000-00000C000000}" name="Section 5.B) 8)" totalsRowFunction="custom" dataDxfId="15" totalsRowDxfId="2">
      <calculatedColumnFormula>SUM(G8:J8)</calculatedColumnFormula>
      <totalsRowFormula>SUM(K8:K272)</totalsRowFormula>
    </tableColumn>
    <tableColumn id="5" xr3:uid="{4C224EC5-BE14-4091-AC63-6D17564DDFD0}" name="Column1" dataDxfId="14" totalsRowDxfId="1"/>
    <tableColumn id="7" xr3:uid="{9A2243B6-1BED-4CB7-8326-DE490C299E0E}" name="Column2" dataDxfId="13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I272" totalsRowShown="0" headerRowDxfId="41" dataDxfId="40" tableBorderDxfId="39">
  <sortState xmlns:xlrd2="http://schemas.microsoft.com/office/spreadsheetml/2017/richdata2" ref="A8:I271">
    <sortCondition ref="D8:D271"/>
  </sortState>
  <tableColumns count="9">
    <tableColumn id="1" xr3:uid="{00000000-0010-0000-0100-000001000000}" name="ORG_ID"/>
    <tableColumn id="2" xr3:uid="{D7AE44E7-51EC-48DD-AD32-86CB0FB3D2FA}" name="UNIX" dataDxfId="38" dataCellStyle="Normal 6"/>
    <tableColumn id="3" xr3:uid="{00000000-0010-0000-0100-000003000000}" name="AOS"/>
    <tableColumn id="4" xr3:uid="{00000000-0010-0000-0100-000004000000}" name="SAUs"/>
    <tableColumn id="6" xr3:uid="{D677E7F8-0278-4E39-B7B0-A41F01376B14}" name="Prior Year" dataDxfId="37" dataCellStyle="Normal 6"/>
    <tableColumn id="5" xr3:uid="{00000000-0010-0000-0100-000005000000}" name="Q323" dataDxfId="36" dataCellStyle="Normal 3"/>
    <tableColumn id="11" xr3:uid="{00000000-0010-0000-0100-00000B000000}" name="Q 423" dataDxfId="35"/>
    <tableColumn id="12" xr3:uid="{00000000-0010-0000-0100-00000C000000}" name="Q124" dataDxfId="34"/>
    <tableColumn id="14" xr3:uid="{00000000-0010-0000-0100-00000E000000}" name="Q224" dataDxfId="3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F272" totalsRowShown="0" headerRowDxfId="32">
  <sortState xmlns:xlrd2="http://schemas.microsoft.com/office/spreadsheetml/2017/richdata2" ref="A8:F271">
    <sortCondition ref="C8:C271"/>
  </sortState>
  <tableColumns count="6">
    <tableColumn id="1" xr3:uid="{00000000-0010-0000-0200-000001000000}" name="ORG_ID" dataDxfId="31" dataCellStyle="Normal 6"/>
    <tableColumn id="3" xr3:uid="{00000000-0010-0000-0200-000003000000}" name="AOS" dataDxfId="30" dataCellStyle="Normal 6"/>
    <tableColumn id="4" xr3:uid="{00000000-0010-0000-0200-000004000000}" name="SAUs" dataDxfId="29" dataCellStyle="Normal 6"/>
    <tableColumn id="5" xr3:uid="{00000000-0010-0000-0200-000005000000}" name="Section 5. B) 8)" dataDxfId="28">
      <calculatedColumnFormula>IFERROR(Private!K8,0)</calculatedColumnFormula>
    </tableColumn>
    <tableColumn id="6" xr3:uid="{00000000-0010-0000-0200-000006000000}" name="Section 5. B) 9)" dataDxfId="27">
      <calculatedColumnFormula>IFERROR(Public!K8,0)</calculatedColumnFormula>
    </tableColumn>
    <tableColumn id="7" xr3:uid="{00000000-0010-0000-0200-000007000000}" name="FY 24" dataDxfId="26">
      <calculatedColumnFormula>SUM(Table3[[#This Row],[Section 5. B) 8)]:[Section 5. B) 9)]])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6"/>
  <sheetViews>
    <sheetView tabSelected="1" zoomScaleNormal="100" workbookViewId="0">
      <pane ySplit="7" topLeftCell="A28" activePane="bottomLeft" state="frozen"/>
      <selection pane="bottomLeft" activeCell="J48" sqref="J48"/>
    </sheetView>
  </sheetViews>
  <sheetFormatPr defaultRowHeight="14.4" x14ac:dyDescent="0.3"/>
  <cols>
    <col min="1" max="1" width="8.33203125" customWidth="1"/>
    <col min="2" max="2" width="6.6640625" customWidth="1"/>
    <col min="3" max="3" width="6" customWidth="1"/>
    <col min="4" max="4" width="27.88671875" customWidth="1"/>
    <col min="5" max="5" width="13.33203125" customWidth="1"/>
    <col min="6" max="7" width="13.109375" customWidth="1"/>
    <col min="8" max="8" width="14.6640625" style="16" customWidth="1"/>
    <col min="9" max="9" width="12.88671875" style="3" customWidth="1"/>
    <col min="10" max="10" width="12.88671875" customWidth="1"/>
    <col min="11" max="11" width="25.21875" customWidth="1"/>
  </cols>
  <sheetData>
    <row r="1" spans="1:13" x14ac:dyDescent="0.3">
      <c r="A1" s="6" t="s">
        <v>289</v>
      </c>
      <c r="B1" s="6"/>
      <c r="C1" s="6"/>
      <c r="D1" s="6"/>
      <c r="E1" s="6"/>
      <c r="F1" s="26"/>
      <c r="G1" s="26"/>
      <c r="H1" s="6"/>
      <c r="I1" s="57"/>
      <c r="J1" s="6"/>
      <c r="K1" s="6"/>
    </row>
    <row r="2" spans="1:13" x14ac:dyDescent="0.3">
      <c r="A2" s="13"/>
      <c r="B2" s="13"/>
      <c r="C2" s="13"/>
      <c r="D2" s="13"/>
      <c r="E2" s="12"/>
      <c r="F2" s="27"/>
      <c r="G2" s="27"/>
      <c r="H2" s="13"/>
      <c r="I2" s="58"/>
      <c r="J2" s="13"/>
      <c r="K2" s="13" t="s">
        <v>234</v>
      </c>
    </row>
    <row r="3" spans="1:13" x14ac:dyDescent="0.3">
      <c r="A3" s="13"/>
      <c r="B3" s="13"/>
      <c r="C3" s="13"/>
      <c r="D3" s="14" t="s">
        <v>240</v>
      </c>
      <c r="E3" s="12"/>
      <c r="F3" s="27"/>
      <c r="G3" s="27"/>
      <c r="H3" s="13"/>
      <c r="I3" s="58"/>
      <c r="J3" s="13"/>
      <c r="K3" s="13" t="s">
        <v>235</v>
      </c>
    </row>
    <row r="4" spans="1:13" x14ac:dyDescent="0.3">
      <c r="A4" s="13"/>
      <c r="B4" s="13"/>
      <c r="C4" s="13"/>
      <c r="D4" s="14" t="s">
        <v>241</v>
      </c>
      <c r="E4" s="12"/>
      <c r="F4" s="27"/>
      <c r="G4" s="27"/>
      <c r="H4" s="13"/>
      <c r="I4" s="58"/>
      <c r="J4" s="19" t="s">
        <v>253</v>
      </c>
      <c r="K4" s="13" t="s">
        <v>236</v>
      </c>
    </row>
    <row r="5" spans="1:13" x14ac:dyDescent="0.3">
      <c r="A5" s="13"/>
      <c r="B5" s="13"/>
      <c r="C5" s="13"/>
      <c r="D5" s="13"/>
      <c r="E5" s="12"/>
      <c r="F5" s="27"/>
      <c r="G5" s="27"/>
      <c r="H5" s="13"/>
      <c r="I5" s="58"/>
      <c r="J5" s="19" t="s">
        <v>263</v>
      </c>
      <c r="K5" s="13" t="s">
        <v>237</v>
      </c>
    </row>
    <row r="6" spans="1:13" x14ac:dyDescent="0.3">
      <c r="A6" s="13"/>
      <c r="B6" s="13"/>
      <c r="C6" s="13"/>
      <c r="D6" s="13"/>
      <c r="E6" s="13" t="s">
        <v>253</v>
      </c>
      <c r="F6" s="27"/>
      <c r="G6" s="27" t="s">
        <v>253</v>
      </c>
      <c r="H6" s="13" t="s">
        <v>253</v>
      </c>
      <c r="I6" s="58" t="s">
        <v>260</v>
      </c>
      <c r="J6" s="19" t="s">
        <v>264</v>
      </c>
      <c r="K6" s="13" t="s">
        <v>255</v>
      </c>
    </row>
    <row r="7" spans="1:13" ht="16.2" customHeight="1" x14ac:dyDescent="0.3">
      <c r="A7" s="32" t="s">
        <v>279</v>
      </c>
      <c r="B7" s="32" t="s">
        <v>282</v>
      </c>
      <c r="C7" s="32" t="s">
        <v>0</v>
      </c>
      <c r="D7" s="32" t="s">
        <v>280</v>
      </c>
      <c r="E7" s="31" t="s">
        <v>277</v>
      </c>
      <c r="F7" s="42" t="s">
        <v>290</v>
      </c>
      <c r="G7" s="42" t="s">
        <v>291</v>
      </c>
      <c r="H7" s="31" t="s">
        <v>292</v>
      </c>
      <c r="I7" s="42" t="s">
        <v>293</v>
      </c>
      <c r="J7" s="31" t="s">
        <v>262</v>
      </c>
      <c r="K7" s="33" t="s">
        <v>254</v>
      </c>
      <c r="L7" s="70" t="s">
        <v>298</v>
      </c>
      <c r="M7" s="70" t="s">
        <v>299</v>
      </c>
    </row>
    <row r="8" spans="1:13" x14ac:dyDescent="0.3">
      <c r="A8" s="1">
        <v>1761</v>
      </c>
      <c r="B8" s="1"/>
      <c r="C8" s="1"/>
      <c r="D8" s="15" t="s">
        <v>259</v>
      </c>
      <c r="E8" s="3"/>
      <c r="F8" s="60">
        <v>-27777.33</v>
      </c>
      <c r="G8" s="67">
        <v>-58295.17</v>
      </c>
      <c r="H8" s="61">
        <v>-27994.1</v>
      </c>
      <c r="I8" s="64">
        <v>-57424.98</v>
      </c>
      <c r="J8" s="3"/>
      <c r="K8" s="3">
        <f t="shared" ref="K8:K70" si="0">SUM(E8:J8)</f>
        <v>-171491.58000000002</v>
      </c>
    </row>
    <row r="9" spans="1:13" x14ac:dyDescent="0.3">
      <c r="A9" s="1">
        <v>2</v>
      </c>
      <c r="B9" s="1">
        <v>2</v>
      </c>
      <c r="C9" s="1"/>
      <c r="D9" s="15" t="s">
        <v>1</v>
      </c>
      <c r="E9" s="3"/>
      <c r="F9" s="60">
        <v>-1505.69</v>
      </c>
      <c r="G9" s="67">
        <v>-2566.2600000000002</v>
      </c>
      <c r="H9" s="61">
        <v>-1141.1099999999999</v>
      </c>
      <c r="I9" s="64">
        <v>-54.69</v>
      </c>
      <c r="J9" s="3"/>
      <c r="K9" s="3">
        <f t="shared" si="0"/>
        <v>-5267.75</v>
      </c>
    </row>
    <row r="10" spans="1:13" x14ac:dyDescent="0.3">
      <c r="A10" s="1">
        <v>1038</v>
      </c>
      <c r="B10" s="1">
        <v>908</v>
      </c>
      <c r="C10" s="1">
        <v>881</v>
      </c>
      <c r="D10" s="15" t="s">
        <v>227</v>
      </c>
      <c r="E10" s="3"/>
      <c r="F10" s="60">
        <v>0</v>
      </c>
      <c r="G10" s="60">
        <v>0</v>
      </c>
      <c r="H10" s="61">
        <v>0</v>
      </c>
      <c r="I10" s="64">
        <v>0</v>
      </c>
      <c r="J10" s="3"/>
      <c r="K10" s="3">
        <f t="shared" si="0"/>
        <v>0</v>
      </c>
    </row>
    <row r="11" spans="1:13" x14ac:dyDescent="0.3">
      <c r="A11" s="1">
        <v>4</v>
      </c>
      <c r="B11" s="1">
        <v>5</v>
      </c>
      <c r="C11" s="1">
        <v>877</v>
      </c>
      <c r="D11" s="15" t="s">
        <v>2</v>
      </c>
      <c r="E11" s="3"/>
      <c r="F11" s="60">
        <v>0</v>
      </c>
      <c r="G11" s="60">
        <v>0</v>
      </c>
      <c r="H11" s="61">
        <v>0</v>
      </c>
      <c r="I11" s="64">
        <v>0</v>
      </c>
      <c r="J11" s="3"/>
      <c r="K11" s="3">
        <f t="shared" si="0"/>
        <v>0</v>
      </c>
    </row>
    <row r="12" spans="1:13" x14ac:dyDescent="0.3">
      <c r="A12" s="1">
        <v>1734</v>
      </c>
      <c r="B12" s="1">
        <v>12</v>
      </c>
      <c r="C12" s="1"/>
      <c r="D12" s="15" t="s">
        <v>248</v>
      </c>
      <c r="E12" s="3"/>
      <c r="F12" s="60">
        <v>0</v>
      </c>
      <c r="G12" s="60">
        <v>0</v>
      </c>
      <c r="H12" s="61">
        <v>0</v>
      </c>
      <c r="I12" s="64">
        <v>0</v>
      </c>
      <c r="J12" s="3"/>
      <c r="K12" s="3">
        <f t="shared" si="0"/>
        <v>0</v>
      </c>
    </row>
    <row r="13" spans="1:13" ht="16.5" customHeight="1" x14ac:dyDescent="0.3">
      <c r="A13" s="1">
        <v>9</v>
      </c>
      <c r="B13" s="1">
        <v>14</v>
      </c>
      <c r="C13" s="1"/>
      <c r="D13" s="15" t="s">
        <v>3</v>
      </c>
      <c r="E13" s="3"/>
      <c r="F13" s="60">
        <v>0</v>
      </c>
      <c r="G13" s="60">
        <v>0</v>
      </c>
      <c r="H13" s="61">
        <v>0</v>
      </c>
      <c r="I13" s="64">
        <v>0</v>
      </c>
      <c r="J13" s="3"/>
      <c r="K13" s="3">
        <f t="shared" si="0"/>
        <v>0</v>
      </c>
    </row>
    <row r="14" spans="1:13" x14ac:dyDescent="0.3">
      <c r="A14" s="1">
        <v>1629</v>
      </c>
      <c r="B14" s="1">
        <v>18</v>
      </c>
      <c r="C14" s="1"/>
      <c r="D14" s="15" t="s">
        <v>4</v>
      </c>
      <c r="E14" s="3"/>
      <c r="F14" s="60">
        <v>0</v>
      </c>
      <c r="G14" s="60">
        <v>0</v>
      </c>
      <c r="H14" s="61">
        <v>0</v>
      </c>
      <c r="I14" s="64">
        <v>0</v>
      </c>
      <c r="J14" s="3"/>
      <c r="K14" s="3">
        <f t="shared" si="0"/>
        <v>0</v>
      </c>
    </row>
    <row r="15" spans="1:13" x14ac:dyDescent="0.3">
      <c r="A15" s="1">
        <v>14</v>
      </c>
      <c r="B15" s="1">
        <v>20</v>
      </c>
      <c r="C15" s="1"/>
      <c r="D15" s="15" t="s">
        <v>5</v>
      </c>
      <c r="E15" s="3"/>
      <c r="F15" s="60">
        <v>-286993.94</v>
      </c>
      <c r="G15" s="60">
        <v>-416360.81</v>
      </c>
      <c r="H15" s="61">
        <v>-327161.65999999997</v>
      </c>
      <c r="I15" s="64">
        <v>-438112.74</v>
      </c>
      <c r="J15" s="3"/>
      <c r="K15" s="3">
        <f t="shared" si="0"/>
        <v>-1468629.15</v>
      </c>
    </row>
    <row r="16" spans="1:13" x14ac:dyDescent="0.3">
      <c r="A16" s="1">
        <v>28</v>
      </c>
      <c r="B16" s="1">
        <v>21</v>
      </c>
      <c r="C16" s="1"/>
      <c r="D16" s="15" t="s">
        <v>6</v>
      </c>
      <c r="E16" s="3"/>
      <c r="F16" s="60">
        <v>-61095.13</v>
      </c>
      <c r="G16" s="60">
        <v>-90015.77</v>
      </c>
      <c r="H16" s="61">
        <v>-82862.83</v>
      </c>
      <c r="I16" s="64">
        <v>-151228.54</v>
      </c>
      <c r="J16" s="3"/>
      <c r="K16" s="3">
        <f t="shared" si="0"/>
        <v>-385202.27</v>
      </c>
    </row>
    <row r="17" spans="1:11" x14ac:dyDescent="0.3">
      <c r="A17" s="1">
        <v>38</v>
      </c>
      <c r="B17" s="1">
        <v>24</v>
      </c>
      <c r="C17" s="1">
        <v>890</v>
      </c>
      <c r="D17" s="15" t="s">
        <v>7</v>
      </c>
      <c r="E17" s="3"/>
      <c r="F17" s="60">
        <v>0</v>
      </c>
      <c r="G17" s="60">
        <v>0</v>
      </c>
      <c r="H17" s="61">
        <v>0</v>
      </c>
      <c r="I17" s="64">
        <v>0</v>
      </c>
      <c r="J17" s="3"/>
      <c r="K17" s="3">
        <f t="shared" si="0"/>
        <v>0</v>
      </c>
    </row>
    <row r="18" spans="1:11" x14ac:dyDescent="0.3">
      <c r="A18" s="1">
        <v>42</v>
      </c>
      <c r="B18" s="1">
        <v>27</v>
      </c>
      <c r="C18" s="1"/>
      <c r="D18" s="15" t="s">
        <v>8</v>
      </c>
      <c r="E18" s="3"/>
      <c r="F18" s="60">
        <v>-10344.06</v>
      </c>
      <c r="G18" s="60">
        <v>-21900.14</v>
      </c>
      <c r="H18" s="61">
        <v>-12769.35</v>
      </c>
      <c r="I18" s="64">
        <v>-14753.1</v>
      </c>
      <c r="J18" s="3"/>
      <c r="K18" s="3">
        <f t="shared" si="0"/>
        <v>-59766.649999999994</v>
      </c>
    </row>
    <row r="19" spans="1:11" x14ac:dyDescent="0.3">
      <c r="A19" s="1">
        <v>53</v>
      </c>
      <c r="B19" s="1">
        <v>28</v>
      </c>
      <c r="C19" s="1">
        <v>891</v>
      </c>
      <c r="D19" s="15" t="s">
        <v>9</v>
      </c>
      <c r="E19" s="3"/>
      <c r="F19" s="60">
        <v>0</v>
      </c>
      <c r="G19" s="60">
        <v>0</v>
      </c>
      <c r="H19" s="61">
        <v>0</v>
      </c>
      <c r="I19" s="64">
        <v>0</v>
      </c>
      <c r="J19" s="3"/>
      <c r="K19" s="3">
        <f t="shared" si="0"/>
        <v>0</v>
      </c>
    </row>
    <row r="20" spans="1:11" x14ac:dyDescent="0.3">
      <c r="A20" s="1">
        <v>547</v>
      </c>
      <c r="B20" s="1">
        <v>493</v>
      </c>
      <c r="C20" s="1">
        <v>877</v>
      </c>
      <c r="D20" s="15" t="s">
        <v>139</v>
      </c>
      <c r="E20" s="3"/>
      <c r="F20" s="60">
        <v>0</v>
      </c>
      <c r="G20" s="60">
        <v>0</v>
      </c>
      <c r="H20" s="61">
        <v>0</v>
      </c>
      <c r="I20" s="64">
        <v>0</v>
      </c>
      <c r="J20" s="3"/>
      <c r="K20" s="3">
        <f t="shared" si="0"/>
        <v>0</v>
      </c>
    </row>
    <row r="21" spans="1:11" x14ac:dyDescent="0.3">
      <c r="A21" s="1">
        <v>1630</v>
      </c>
      <c r="B21" s="1"/>
      <c r="C21" s="1"/>
      <c r="D21" s="17" t="s">
        <v>269</v>
      </c>
      <c r="E21" s="3"/>
      <c r="F21" s="60">
        <v>0</v>
      </c>
      <c r="G21" s="60">
        <v>0</v>
      </c>
      <c r="H21" s="61">
        <v>0</v>
      </c>
      <c r="I21" s="64">
        <v>0</v>
      </c>
      <c r="J21" s="3"/>
      <c r="K21" s="3">
        <f t="shared" si="0"/>
        <v>0</v>
      </c>
    </row>
    <row r="22" spans="1:11" x14ac:dyDescent="0.3">
      <c r="A22" s="1">
        <v>62</v>
      </c>
      <c r="B22" s="1">
        <v>31</v>
      </c>
      <c r="C22" s="1"/>
      <c r="D22" s="15" t="s">
        <v>10</v>
      </c>
      <c r="E22" s="3"/>
      <c r="F22" s="60">
        <v>0</v>
      </c>
      <c r="G22" s="60">
        <v>0</v>
      </c>
      <c r="H22" s="61">
        <v>0</v>
      </c>
      <c r="I22" s="64">
        <v>0</v>
      </c>
      <c r="J22" s="3"/>
      <c r="K22" s="3">
        <f t="shared" si="0"/>
        <v>0</v>
      </c>
    </row>
    <row r="23" spans="1:11" x14ac:dyDescent="0.3">
      <c r="A23" s="1">
        <v>550</v>
      </c>
      <c r="B23" s="1">
        <v>497</v>
      </c>
      <c r="C23" s="1"/>
      <c r="D23" s="15" t="s">
        <v>142</v>
      </c>
      <c r="E23" s="3"/>
      <c r="F23" s="60">
        <v>0</v>
      </c>
      <c r="G23" s="60">
        <v>0</v>
      </c>
      <c r="H23" s="61">
        <v>0</v>
      </c>
      <c r="I23" s="64">
        <v>0</v>
      </c>
      <c r="J23" s="3"/>
      <c r="K23" s="3">
        <f t="shared" si="0"/>
        <v>0</v>
      </c>
    </row>
    <row r="24" spans="1:11" x14ac:dyDescent="0.3">
      <c r="A24" s="1">
        <v>64</v>
      </c>
      <c r="B24" s="1">
        <v>32</v>
      </c>
      <c r="C24" s="1"/>
      <c r="D24" s="15" t="s">
        <v>11</v>
      </c>
      <c r="E24" s="3"/>
      <c r="F24" s="60">
        <v>0</v>
      </c>
      <c r="G24" s="60">
        <v>0</v>
      </c>
      <c r="H24" s="61">
        <v>0</v>
      </c>
      <c r="I24" s="64">
        <v>0</v>
      </c>
      <c r="J24" s="3"/>
      <c r="K24" s="3">
        <f t="shared" si="0"/>
        <v>0</v>
      </c>
    </row>
    <row r="25" spans="1:11" x14ac:dyDescent="0.3">
      <c r="A25" s="1">
        <v>65</v>
      </c>
      <c r="B25" s="1">
        <v>40</v>
      </c>
      <c r="C25" s="1"/>
      <c r="D25" s="15" t="s">
        <v>12</v>
      </c>
      <c r="E25" s="3"/>
      <c r="F25" s="60">
        <v>-5597.79</v>
      </c>
      <c r="G25" s="60">
        <v>-15978.64</v>
      </c>
      <c r="H25" s="61">
        <v>-12818.81</v>
      </c>
      <c r="I25" s="64">
        <v>-29866.84</v>
      </c>
      <c r="J25" s="3"/>
      <c r="K25" s="3">
        <f t="shared" si="0"/>
        <v>-64262.080000000002</v>
      </c>
    </row>
    <row r="26" spans="1:11" x14ac:dyDescent="0.3">
      <c r="A26" s="1">
        <v>72</v>
      </c>
      <c r="B26" s="1">
        <v>44</v>
      </c>
      <c r="C26" s="1"/>
      <c r="D26" s="15" t="s">
        <v>13</v>
      </c>
      <c r="E26" s="3"/>
      <c r="F26" s="60">
        <v>-164.11</v>
      </c>
      <c r="G26" s="60">
        <v>0</v>
      </c>
      <c r="H26" s="61">
        <v>0</v>
      </c>
      <c r="I26" s="64">
        <v>0</v>
      </c>
      <c r="J26" s="3"/>
      <c r="K26" s="3">
        <f t="shared" si="0"/>
        <v>-164.11</v>
      </c>
    </row>
    <row r="27" spans="1:11" x14ac:dyDescent="0.3">
      <c r="A27" s="1">
        <v>1031</v>
      </c>
      <c r="B27" s="1">
        <v>903</v>
      </c>
      <c r="C27" s="1">
        <v>898</v>
      </c>
      <c r="D27" s="15" t="s">
        <v>225</v>
      </c>
      <c r="E27" s="3"/>
      <c r="F27" s="60">
        <v>-2257.86</v>
      </c>
      <c r="G27" s="60">
        <v>-3445.05</v>
      </c>
      <c r="H27" s="61">
        <v>-2648.68</v>
      </c>
      <c r="I27" s="64">
        <v>-8122.06</v>
      </c>
      <c r="J27" s="3"/>
      <c r="K27" s="3">
        <f t="shared" si="0"/>
        <v>-16473.650000000001</v>
      </c>
    </row>
    <row r="28" spans="1:11" x14ac:dyDescent="0.3">
      <c r="A28" s="1">
        <v>74</v>
      </c>
      <c r="B28" s="1">
        <v>49</v>
      </c>
      <c r="C28" s="1"/>
      <c r="D28" s="15" t="s">
        <v>14</v>
      </c>
      <c r="E28" s="3"/>
      <c r="F28" s="60">
        <v>0</v>
      </c>
      <c r="G28" s="60">
        <v>0</v>
      </c>
      <c r="H28" s="61">
        <v>0</v>
      </c>
      <c r="I28" s="64">
        <v>0</v>
      </c>
      <c r="J28" s="3"/>
      <c r="K28" s="3">
        <f t="shared" si="0"/>
        <v>0</v>
      </c>
    </row>
    <row r="29" spans="1:11" x14ac:dyDescent="0.3">
      <c r="A29" s="1">
        <v>77</v>
      </c>
      <c r="B29" s="1">
        <v>52</v>
      </c>
      <c r="C29" s="1">
        <v>893</v>
      </c>
      <c r="D29" s="15" t="s">
        <v>15</v>
      </c>
      <c r="E29" s="3"/>
      <c r="F29" s="60">
        <v>0</v>
      </c>
      <c r="G29" s="60">
        <v>0</v>
      </c>
      <c r="H29" s="61">
        <v>0</v>
      </c>
      <c r="I29" s="64">
        <v>0</v>
      </c>
      <c r="J29" s="3"/>
      <c r="K29" s="3">
        <f t="shared" si="0"/>
        <v>0</v>
      </c>
    </row>
    <row r="30" spans="1:11" x14ac:dyDescent="0.3">
      <c r="A30" s="1">
        <v>78</v>
      </c>
      <c r="B30" s="1">
        <v>53</v>
      </c>
      <c r="C30" s="1"/>
      <c r="D30" s="15" t="s">
        <v>16</v>
      </c>
      <c r="E30" s="3"/>
      <c r="F30" s="60">
        <v>-3137.7</v>
      </c>
      <c r="G30" s="60">
        <v>-3505.03</v>
      </c>
      <c r="H30" s="61">
        <v>-2784.91</v>
      </c>
      <c r="I30" s="64">
        <v>-2934</v>
      </c>
      <c r="J30" s="3"/>
      <c r="K30" s="3">
        <f t="shared" si="0"/>
        <v>-12361.64</v>
      </c>
    </row>
    <row r="31" spans="1:11" x14ac:dyDescent="0.3">
      <c r="A31" s="1">
        <v>86</v>
      </c>
      <c r="B31" s="1">
        <v>54</v>
      </c>
      <c r="C31" s="1">
        <v>899</v>
      </c>
      <c r="D31" s="15" t="s">
        <v>17</v>
      </c>
      <c r="E31" s="3"/>
      <c r="F31" s="60">
        <v>0</v>
      </c>
      <c r="G31" s="60">
        <v>0</v>
      </c>
      <c r="H31" s="61">
        <v>0</v>
      </c>
      <c r="I31" s="64">
        <v>0</v>
      </c>
      <c r="J31" s="3"/>
      <c r="K31" s="3">
        <f t="shared" si="0"/>
        <v>0</v>
      </c>
    </row>
    <row r="32" spans="1:11" x14ac:dyDescent="0.3">
      <c r="A32" s="1">
        <v>1633</v>
      </c>
      <c r="B32" s="1">
        <v>56</v>
      </c>
      <c r="C32" s="1"/>
      <c r="D32" s="15" t="s">
        <v>18</v>
      </c>
      <c r="E32" s="3"/>
      <c r="F32" s="60">
        <v>0</v>
      </c>
      <c r="G32" s="60">
        <v>0</v>
      </c>
      <c r="H32" s="61">
        <v>0</v>
      </c>
      <c r="I32" s="64">
        <v>0</v>
      </c>
      <c r="J32" s="3"/>
      <c r="K32" s="3">
        <f t="shared" si="0"/>
        <v>0</v>
      </c>
    </row>
    <row r="33" spans="1:11" x14ac:dyDescent="0.3">
      <c r="A33" s="1">
        <v>88</v>
      </c>
      <c r="B33" s="1">
        <v>57</v>
      </c>
      <c r="C33" s="1">
        <v>893</v>
      </c>
      <c r="D33" s="15" t="s">
        <v>19</v>
      </c>
      <c r="E33" s="3"/>
      <c r="F33" s="60">
        <v>-1004.28</v>
      </c>
      <c r="G33" s="60">
        <v>0</v>
      </c>
      <c r="H33" s="61">
        <v>0</v>
      </c>
      <c r="I33" s="64">
        <v>0</v>
      </c>
      <c r="J33" s="3"/>
      <c r="K33" s="3">
        <f t="shared" si="0"/>
        <v>-1004.28</v>
      </c>
    </row>
    <row r="34" spans="1:11" x14ac:dyDescent="0.3">
      <c r="A34" s="1">
        <v>90</v>
      </c>
      <c r="B34" s="1">
        <v>58</v>
      </c>
      <c r="C34" s="1"/>
      <c r="D34" s="15" t="s">
        <v>20</v>
      </c>
      <c r="E34" s="3"/>
      <c r="F34" s="60">
        <v>0</v>
      </c>
      <c r="G34" s="60">
        <v>0</v>
      </c>
      <c r="H34" s="61">
        <v>0</v>
      </c>
      <c r="I34" s="64">
        <v>0</v>
      </c>
      <c r="J34" s="3"/>
      <c r="K34" s="3">
        <f t="shared" si="0"/>
        <v>0</v>
      </c>
    </row>
    <row r="35" spans="1:11" x14ac:dyDescent="0.3">
      <c r="A35" s="1">
        <v>92</v>
      </c>
      <c r="B35" s="1">
        <v>60</v>
      </c>
      <c r="C35" s="1"/>
      <c r="D35" s="15" t="s">
        <v>21</v>
      </c>
      <c r="E35" s="3"/>
      <c r="F35" s="60">
        <v>0</v>
      </c>
      <c r="G35" s="60">
        <v>0</v>
      </c>
      <c r="H35" s="61">
        <v>0</v>
      </c>
      <c r="I35" s="64">
        <v>0</v>
      </c>
      <c r="J35" s="3"/>
      <c r="K35" s="3">
        <f t="shared" si="0"/>
        <v>0</v>
      </c>
    </row>
    <row r="36" spans="1:11" x14ac:dyDescent="0.3">
      <c r="A36" s="1">
        <v>94</v>
      </c>
      <c r="B36" s="1">
        <v>63</v>
      </c>
      <c r="C36" s="1"/>
      <c r="D36" s="15" t="s">
        <v>22</v>
      </c>
      <c r="E36" s="3"/>
      <c r="F36" s="60">
        <v>-10126.57</v>
      </c>
      <c r="G36" s="60">
        <v>-10554.25</v>
      </c>
      <c r="H36" s="61">
        <v>-20150.259999999998</v>
      </c>
      <c r="I36" s="64">
        <v>-20654.759999999998</v>
      </c>
      <c r="J36" s="3"/>
      <c r="K36" s="3">
        <f t="shared" si="0"/>
        <v>-61485.84</v>
      </c>
    </row>
    <row r="37" spans="1:11" x14ac:dyDescent="0.3">
      <c r="A37" s="1">
        <v>1824</v>
      </c>
      <c r="B37" s="1">
        <v>66</v>
      </c>
      <c r="C37" s="1"/>
      <c r="D37" s="17" t="s">
        <v>265</v>
      </c>
      <c r="E37" s="3"/>
      <c r="F37" s="60">
        <v>-494.78</v>
      </c>
      <c r="G37" s="60">
        <v>0</v>
      </c>
      <c r="H37" s="61">
        <v>0</v>
      </c>
      <c r="I37" s="64">
        <v>0</v>
      </c>
      <c r="J37" s="3"/>
      <c r="K37" s="3">
        <f t="shared" si="0"/>
        <v>-494.78</v>
      </c>
    </row>
    <row r="38" spans="1:11" x14ac:dyDescent="0.3">
      <c r="A38" s="1">
        <v>1825</v>
      </c>
      <c r="B38" s="1">
        <v>69</v>
      </c>
      <c r="C38" s="1"/>
      <c r="D38" s="17" t="s">
        <v>266</v>
      </c>
      <c r="E38" s="3"/>
      <c r="F38" s="60">
        <v>0</v>
      </c>
      <c r="G38" s="60">
        <v>0</v>
      </c>
      <c r="H38" s="61">
        <v>0</v>
      </c>
      <c r="I38" s="64">
        <v>0</v>
      </c>
      <c r="J38" s="3"/>
      <c r="K38" s="3">
        <f t="shared" si="0"/>
        <v>0</v>
      </c>
    </row>
    <row r="39" spans="1:11" x14ac:dyDescent="0.3">
      <c r="A39" s="1">
        <v>108</v>
      </c>
      <c r="B39" s="1">
        <v>70</v>
      </c>
      <c r="C39" s="1"/>
      <c r="D39" s="15" t="s">
        <v>23</v>
      </c>
      <c r="E39" s="3"/>
      <c r="F39" s="60">
        <v>0</v>
      </c>
      <c r="G39" s="60">
        <v>0</v>
      </c>
      <c r="H39" s="61">
        <v>0</v>
      </c>
      <c r="I39" s="64">
        <v>0</v>
      </c>
      <c r="J39" s="3"/>
      <c r="K39" s="3">
        <f t="shared" si="0"/>
        <v>0</v>
      </c>
    </row>
    <row r="40" spans="1:11" x14ac:dyDescent="0.3">
      <c r="A40" s="1">
        <v>113</v>
      </c>
      <c r="B40" s="1">
        <v>75</v>
      </c>
      <c r="C40" s="1"/>
      <c r="D40" s="15" t="s">
        <v>24</v>
      </c>
      <c r="E40" s="3"/>
      <c r="F40" s="60">
        <v>-1640.36</v>
      </c>
      <c r="G40" s="60">
        <v>-1812.1</v>
      </c>
      <c r="H40" s="61">
        <v>-313.76</v>
      </c>
      <c r="I40" s="64">
        <v>169.8</v>
      </c>
      <c r="J40" s="3"/>
      <c r="K40" s="3">
        <f t="shared" si="0"/>
        <v>-3596.42</v>
      </c>
    </row>
    <row r="41" spans="1:11" x14ac:dyDescent="0.3">
      <c r="A41" s="1">
        <v>1402</v>
      </c>
      <c r="B41" s="1">
        <v>76</v>
      </c>
      <c r="C41" s="1"/>
      <c r="D41" s="15" t="s">
        <v>25</v>
      </c>
      <c r="E41" s="3"/>
      <c r="F41" s="60">
        <v>0</v>
      </c>
      <c r="G41" s="60">
        <v>0</v>
      </c>
      <c r="H41" s="61">
        <v>0</v>
      </c>
      <c r="I41" s="64">
        <v>0</v>
      </c>
      <c r="J41" s="3"/>
      <c r="K41" s="3">
        <f t="shared" si="0"/>
        <v>0</v>
      </c>
    </row>
    <row r="42" spans="1:11" x14ac:dyDescent="0.3">
      <c r="A42" s="1">
        <v>549</v>
      </c>
      <c r="B42" s="1">
        <v>496</v>
      </c>
      <c r="C42" s="1"/>
      <c r="D42" s="15" t="s">
        <v>141</v>
      </c>
      <c r="E42" s="3"/>
      <c r="F42" s="60">
        <v>0</v>
      </c>
      <c r="G42" s="60">
        <v>0</v>
      </c>
      <c r="H42" s="61">
        <v>0</v>
      </c>
      <c r="I42" s="64">
        <v>0</v>
      </c>
      <c r="J42" s="3"/>
      <c r="K42" s="3">
        <f t="shared" si="0"/>
        <v>0</v>
      </c>
    </row>
    <row r="43" spans="1:11" x14ac:dyDescent="0.3">
      <c r="A43" s="1">
        <v>124</v>
      </c>
      <c r="B43" s="1">
        <v>79</v>
      </c>
      <c r="C43" s="1">
        <v>890</v>
      </c>
      <c r="D43" s="15" t="s">
        <v>26</v>
      </c>
      <c r="E43" s="3"/>
      <c r="F43" s="60">
        <v>0</v>
      </c>
      <c r="G43" s="60">
        <v>0</v>
      </c>
      <c r="H43" s="61">
        <v>0</v>
      </c>
      <c r="I43" s="64">
        <v>0</v>
      </c>
      <c r="J43" s="3"/>
      <c r="K43" s="3">
        <f t="shared" si="0"/>
        <v>0</v>
      </c>
    </row>
    <row r="44" spans="1:11" x14ac:dyDescent="0.3">
      <c r="A44" s="1">
        <v>125</v>
      </c>
      <c r="B44" s="1">
        <v>83</v>
      </c>
      <c r="C44" s="1"/>
      <c r="D44" s="15" t="s">
        <v>27</v>
      </c>
      <c r="E44" s="3"/>
      <c r="F44" s="60">
        <v>0</v>
      </c>
      <c r="G44" s="60">
        <v>0</v>
      </c>
      <c r="H44" s="61">
        <v>0</v>
      </c>
      <c r="I44" s="64">
        <v>0</v>
      </c>
      <c r="J44" s="3"/>
      <c r="K44" s="3">
        <f t="shared" si="0"/>
        <v>0</v>
      </c>
    </row>
    <row r="45" spans="1:11" x14ac:dyDescent="0.3">
      <c r="A45" s="1">
        <v>127</v>
      </c>
      <c r="B45" s="1">
        <v>85</v>
      </c>
      <c r="C45" s="1"/>
      <c r="D45" s="15" t="s">
        <v>28</v>
      </c>
      <c r="E45" s="3"/>
      <c r="F45" s="60">
        <v>0</v>
      </c>
      <c r="G45" s="60">
        <v>0</v>
      </c>
      <c r="H45" s="61">
        <v>0</v>
      </c>
      <c r="I45" s="64">
        <v>0</v>
      </c>
      <c r="J45" s="3"/>
      <c r="K45" s="3">
        <f t="shared" si="0"/>
        <v>0</v>
      </c>
    </row>
    <row r="46" spans="1:11" x14ac:dyDescent="0.3">
      <c r="A46" s="1">
        <v>130</v>
      </c>
      <c r="B46" s="1">
        <v>89</v>
      </c>
      <c r="C46" s="1">
        <v>877</v>
      </c>
      <c r="D46" s="15" t="s">
        <v>29</v>
      </c>
      <c r="E46" s="3"/>
      <c r="F46" s="60">
        <v>0</v>
      </c>
      <c r="G46" s="60">
        <v>0</v>
      </c>
      <c r="H46" s="61">
        <v>0</v>
      </c>
      <c r="I46" s="64">
        <v>0</v>
      </c>
      <c r="J46" s="3"/>
      <c r="K46" s="3">
        <f t="shared" si="0"/>
        <v>0</v>
      </c>
    </row>
    <row r="47" spans="1:11" x14ac:dyDescent="0.3">
      <c r="A47" s="1">
        <v>1433</v>
      </c>
      <c r="B47" s="1">
        <v>499</v>
      </c>
      <c r="C47" s="1"/>
      <c r="D47" s="15" t="s">
        <v>143</v>
      </c>
      <c r="E47" s="3"/>
      <c r="F47" s="60">
        <v>-2657.67</v>
      </c>
      <c r="G47" s="60">
        <v>-743.19</v>
      </c>
      <c r="H47" s="61">
        <v>0</v>
      </c>
      <c r="I47" s="64">
        <v>0</v>
      </c>
      <c r="J47" s="60">
        <v>-13870.6</v>
      </c>
      <c r="K47" s="3">
        <f t="shared" si="0"/>
        <v>-17271.46</v>
      </c>
    </row>
    <row r="48" spans="1:11" x14ac:dyDescent="0.3">
      <c r="A48" s="1">
        <v>1628</v>
      </c>
      <c r="B48" s="1">
        <v>91</v>
      </c>
      <c r="C48" s="1"/>
      <c r="D48" s="15" t="s">
        <v>30</v>
      </c>
      <c r="E48" s="3"/>
      <c r="F48" s="60">
        <v>-57.92</v>
      </c>
      <c r="G48" s="60">
        <v>-145.15</v>
      </c>
      <c r="H48" s="61">
        <v>0</v>
      </c>
      <c r="I48" s="64">
        <v>0</v>
      </c>
      <c r="J48" s="3"/>
      <c r="K48" s="3">
        <f t="shared" si="0"/>
        <v>-203.07</v>
      </c>
    </row>
    <row r="49" spans="1:11" x14ac:dyDescent="0.3">
      <c r="A49" s="18">
        <v>1510</v>
      </c>
      <c r="B49" s="18"/>
      <c r="C49" s="18"/>
      <c r="D49" s="17" t="s">
        <v>287</v>
      </c>
      <c r="E49" s="3"/>
      <c r="F49" s="60">
        <v>0</v>
      </c>
      <c r="G49" s="60">
        <v>0</v>
      </c>
      <c r="H49" s="61">
        <v>0</v>
      </c>
      <c r="I49" s="64">
        <v>0</v>
      </c>
      <c r="J49" s="3"/>
      <c r="K49" s="3">
        <f t="shared" si="0"/>
        <v>0</v>
      </c>
    </row>
    <row r="50" spans="1:11" x14ac:dyDescent="0.3">
      <c r="A50" s="1">
        <v>137</v>
      </c>
      <c r="B50" s="1">
        <v>100</v>
      </c>
      <c r="C50" s="1">
        <v>890</v>
      </c>
      <c r="D50" s="15" t="s">
        <v>31</v>
      </c>
      <c r="E50" s="3"/>
      <c r="F50" s="60">
        <v>0</v>
      </c>
      <c r="G50" s="60">
        <v>0</v>
      </c>
      <c r="H50" s="61">
        <v>0</v>
      </c>
      <c r="I50" s="64">
        <v>0</v>
      </c>
      <c r="J50" s="3"/>
      <c r="K50" s="3">
        <f t="shared" si="0"/>
        <v>0</v>
      </c>
    </row>
    <row r="51" spans="1:11" x14ac:dyDescent="0.3">
      <c r="A51" s="1">
        <v>138</v>
      </c>
      <c r="B51" s="1">
        <v>101</v>
      </c>
      <c r="C51" s="1"/>
      <c r="D51" s="15" t="s">
        <v>32</v>
      </c>
      <c r="E51" s="3"/>
      <c r="F51" s="60">
        <v>0</v>
      </c>
      <c r="G51" s="60">
        <v>0</v>
      </c>
      <c r="H51" s="61">
        <v>0</v>
      </c>
      <c r="I51" s="64">
        <v>0</v>
      </c>
      <c r="J51" s="3"/>
      <c r="K51" s="3">
        <f t="shared" si="0"/>
        <v>0</v>
      </c>
    </row>
    <row r="52" spans="1:11" x14ac:dyDescent="0.3">
      <c r="A52" s="1">
        <v>139</v>
      </c>
      <c r="B52" s="1">
        <v>106</v>
      </c>
      <c r="C52" s="1">
        <v>891</v>
      </c>
      <c r="D52" s="15" t="s">
        <v>33</v>
      </c>
      <c r="E52" s="3"/>
      <c r="F52" s="60">
        <v>0</v>
      </c>
      <c r="G52" s="60">
        <v>0</v>
      </c>
      <c r="H52" s="61">
        <v>0</v>
      </c>
      <c r="I52" s="64">
        <v>0</v>
      </c>
      <c r="J52" s="3"/>
      <c r="K52" s="3">
        <f t="shared" si="0"/>
        <v>0</v>
      </c>
    </row>
    <row r="53" spans="1:11" x14ac:dyDescent="0.3">
      <c r="A53" s="1">
        <v>142</v>
      </c>
      <c r="B53" s="1">
        <v>107</v>
      </c>
      <c r="C53" s="1">
        <v>877</v>
      </c>
      <c r="D53" s="15" t="s">
        <v>34</v>
      </c>
      <c r="E53" s="3"/>
      <c r="F53" s="60">
        <v>0</v>
      </c>
      <c r="G53" s="60">
        <v>0</v>
      </c>
      <c r="H53" s="61">
        <v>0</v>
      </c>
      <c r="I53" s="64">
        <v>0</v>
      </c>
      <c r="J53" s="3"/>
      <c r="K53" s="3">
        <f t="shared" si="0"/>
        <v>0</v>
      </c>
    </row>
    <row r="54" spans="1:11" x14ac:dyDescent="0.3">
      <c r="A54" s="1">
        <v>1411</v>
      </c>
      <c r="B54" s="1">
        <v>111</v>
      </c>
      <c r="C54" s="1">
        <v>896</v>
      </c>
      <c r="D54" s="15" t="s">
        <v>35</v>
      </c>
      <c r="E54" s="3"/>
      <c r="F54" s="60">
        <v>0</v>
      </c>
      <c r="G54" s="60">
        <v>0</v>
      </c>
      <c r="H54" s="61">
        <v>0</v>
      </c>
      <c r="I54" s="64">
        <v>0</v>
      </c>
      <c r="J54" s="3"/>
      <c r="K54" s="3">
        <f t="shared" si="0"/>
        <v>0</v>
      </c>
    </row>
    <row r="55" spans="1:11" x14ac:dyDescent="0.3">
      <c r="A55" s="1">
        <v>144</v>
      </c>
      <c r="B55" s="1">
        <v>114</v>
      </c>
      <c r="C55" s="1">
        <v>893</v>
      </c>
      <c r="D55" s="15" t="s">
        <v>36</v>
      </c>
      <c r="E55" s="3"/>
      <c r="F55" s="60">
        <v>0</v>
      </c>
      <c r="G55" s="60">
        <v>0</v>
      </c>
      <c r="H55" s="61">
        <v>0</v>
      </c>
      <c r="I55" s="64">
        <v>0</v>
      </c>
      <c r="J55" s="3"/>
      <c r="K55" s="3">
        <f t="shared" si="0"/>
        <v>0</v>
      </c>
    </row>
    <row r="56" spans="1:11" x14ac:dyDescent="0.3">
      <c r="A56" s="1">
        <v>1661</v>
      </c>
      <c r="B56" s="1">
        <v>116</v>
      </c>
      <c r="C56" s="1"/>
      <c r="D56" s="15" t="s">
        <v>242</v>
      </c>
      <c r="E56" s="3"/>
      <c r="F56" s="60">
        <v>0</v>
      </c>
      <c r="G56" s="60">
        <v>0</v>
      </c>
      <c r="H56" s="61">
        <v>0</v>
      </c>
      <c r="I56" s="64">
        <v>0</v>
      </c>
      <c r="J56" s="3"/>
      <c r="K56" s="3">
        <f t="shared" si="0"/>
        <v>0</v>
      </c>
    </row>
    <row r="57" spans="1:11" x14ac:dyDescent="0.3">
      <c r="A57" s="1">
        <v>147</v>
      </c>
      <c r="B57" s="1">
        <v>117</v>
      </c>
      <c r="C57" s="1"/>
      <c r="D57" s="15" t="s">
        <v>37</v>
      </c>
      <c r="E57" s="3"/>
      <c r="F57" s="60">
        <v>0</v>
      </c>
      <c r="G57" s="60">
        <v>0</v>
      </c>
      <c r="H57" s="61">
        <v>0</v>
      </c>
      <c r="I57" s="64">
        <v>0</v>
      </c>
      <c r="J57" s="3"/>
      <c r="K57" s="3">
        <f t="shared" si="0"/>
        <v>0</v>
      </c>
    </row>
    <row r="58" spans="1:11" x14ac:dyDescent="0.3">
      <c r="A58" s="1">
        <v>148</v>
      </c>
      <c r="B58" s="1">
        <v>118</v>
      </c>
      <c r="C58" s="1">
        <v>847</v>
      </c>
      <c r="D58" s="15" t="s">
        <v>38</v>
      </c>
      <c r="E58" s="3"/>
      <c r="F58" s="60">
        <v>-6455.93</v>
      </c>
      <c r="G58" s="60">
        <v>-7693.22</v>
      </c>
      <c r="H58" s="61">
        <v>-4947.58</v>
      </c>
      <c r="I58" s="64">
        <v>-8747.09</v>
      </c>
      <c r="J58" s="3"/>
      <c r="K58" s="3">
        <f t="shared" si="0"/>
        <v>-27843.820000000003</v>
      </c>
    </row>
    <row r="59" spans="1:11" x14ac:dyDescent="0.3">
      <c r="A59" s="1">
        <v>1049</v>
      </c>
      <c r="B59" s="1">
        <v>913</v>
      </c>
      <c r="C59" s="1"/>
      <c r="D59" s="15" t="s">
        <v>229</v>
      </c>
      <c r="E59" s="3"/>
      <c r="F59" s="60">
        <v>0</v>
      </c>
      <c r="G59" s="60">
        <v>0</v>
      </c>
      <c r="H59" s="61">
        <v>0</v>
      </c>
      <c r="I59" s="64">
        <v>0</v>
      </c>
      <c r="J59" s="3"/>
      <c r="K59" s="3">
        <f t="shared" si="0"/>
        <v>0</v>
      </c>
    </row>
    <row r="60" spans="1:11" x14ac:dyDescent="0.3">
      <c r="A60" s="1">
        <v>150</v>
      </c>
      <c r="B60" s="1">
        <v>121</v>
      </c>
      <c r="C60" s="1"/>
      <c r="D60" s="15" t="s">
        <v>39</v>
      </c>
      <c r="E60" s="3"/>
      <c r="F60" s="60">
        <v>0</v>
      </c>
      <c r="G60" s="60">
        <v>0</v>
      </c>
      <c r="H60" s="61">
        <v>0</v>
      </c>
      <c r="I60" s="64">
        <v>0</v>
      </c>
      <c r="J60" s="3"/>
      <c r="K60" s="3">
        <f t="shared" si="0"/>
        <v>0</v>
      </c>
    </row>
    <row r="61" spans="1:11" x14ac:dyDescent="0.3">
      <c r="A61" s="1">
        <v>151</v>
      </c>
      <c r="B61" s="1">
        <v>122</v>
      </c>
      <c r="C61" s="1">
        <v>877</v>
      </c>
      <c r="D61" s="15" t="s">
        <v>40</v>
      </c>
      <c r="E61" s="3"/>
      <c r="F61" s="60">
        <v>0</v>
      </c>
      <c r="G61" s="60">
        <v>0</v>
      </c>
      <c r="H61" s="61">
        <v>0</v>
      </c>
      <c r="I61" s="64">
        <v>0</v>
      </c>
      <c r="J61" s="3"/>
      <c r="K61" s="3">
        <f t="shared" si="0"/>
        <v>0</v>
      </c>
    </row>
    <row r="62" spans="1:11" x14ac:dyDescent="0.3">
      <c r="A62" s="20">
        <v>1998</v>
      </c>
      <c r="B62" s="20">
        <v>133</v>
      </c>
      <c r="C62" s="20"/>
      <c r="D62" s="21" t="s">
        <v>273</v>
      </c>
      <c r="E62" s="3"/>
      <c r="F62" s="60">
        <v>0</v>
      </c>
      <c r="G62" s="60">
        <v>0</v>
      </c>
      <c r="H62" s="61">
        <v>0</v>
      </c>
      <c r="I62" s="64">
        <v>0</v>
      </c>
      <c r="J62" s="3"/>
      <c r="K62" s="3">
        <f t="shared" si="0"/>
        <v>0</v>
      </c>
    </row>
    <row r="63" spans="1:11" x14ac:dyDescent="0.3">
      <c r="A63" s="1">
        <v>1400</v>
      </c>
      <c r="B63" s="1">
        <v>135</v>
      </c>
      <c r="C63" s="1">
        <v>896</v>
      </c>
      <c r="D63" s="15" t="s">
        <v>41</v>
      </c>
      <c r="E63" s="3"/>
      <c r="F63" s="60">
        <v>0</v>
      </c>
      <c r="G63" s="60">
        <v>0</v>
      </c>
      <c r="H63" s="61">
        <v>0</v>
      </c>
      <c r="I63" s="64">
        <v>0</v>
      </c>
      <c r="J63" s="3"/>
      <c r="K63" s="3">
        <f t="shared" si="0"/>
        <v>0</v>
      </c>
    </row>
    <row r="64" spans="1:11" x14ac:dyDescent="0.3">
      <c r="A64" s="1">
        <v>157</v>
      </c>
      <c r="B64" s="1">
        <v>136</v>
      </c>
      <c r="C64" s="1">
        <v>866</v>
      </c>
      <c r="D64" s="15" t="s">
        <v>42</v>
      </c>
      <c r="E64" s="3"/>
      <c r="F64" s="60">
        <v>-5696.58</v>
      </c>
      <c r="G64" s="60">
        <v>-3455.31</v>
      </c>
      <c r="H64" s="61">
        <v>-7745.72</v>
      </c>
      <c r="I64" s="64">
        <v>-2800.7</v>
      </c>
      <c r="J64" s="3"/>
      <c r="K64" s="3">
        <f t="shared" si="0"/>
        <v>-19698.310000000001</v>
      </c>
    </row>
    <row r="65" spans="1:11" x14ac:dyDescent="0.3">
      <c r="A65" s="1">
        <v>1047</v>
      </c>
      <c r="B65" s="1">
        <v>912</v>
      </c>
      <c r="C65" s="1">
        <v>890</v>
      </c>
      <c r="D65" s="15" t="s">
        <v>228</v>
      </c>
      <c r="E65" s="3"/>
      <c r="F65" s="60">
        <v>0</v>
      </c>
      <c r="G65" s="60">
        <v>0</v>
      </c>
      <c r="H65" s="61">
        <v>0</v>
      </c>
      <c r="I65" s="64">
        <v>0</v>
      </c>
      <c r="J65" s="3"/>
      <c r="K65" s="3">
        <f t="shared" si="0"/>
        <v>0</v>
      </c>
    </row>
    <row r="66" spans="1:11" x14ac:dyDescent="0.3">
      <c r="A66" s="1">
        <v>160</v>
      </c>
      <c r="B66" s="1">
        <v>137</v>
      </c>
      <c r="C66" s="1"/>
      <c r="D66" s="15" t="s">
        <v>43</v>
      </c>
      <c r="E66" s="3"/>
      <c r="F66" s="60">
        <v>0</v>
      </c>
      <c r="G66" s="60">
        <v>0</v>
      </c>
      <c r="H66" s="61">
        <v>0</v>
      </c>
      <c r="I66" s="64">
        <v>0</v>
      </c>
      <c r="J66" s="3"/>
      <c r="K66" s="3">
        <f t="shared" si="0"/>
        <v>0</v>
      </c>
    </row>
    <row r="67" spans="1:11" x14ac:dyDescent="0.3">
      <c r="A67" s="1">
        <v>163</v>
      </c>
      <c r="B67" s="1">
        <v>138</v>
      </c>
      <c r="C67" s="1">
        <v>877</v>
      </c>
      <c r="D67" s="15" t="s">
        <v>44</v>
      </c>
      <c r="E67" s="3"/>
      <c r="F67" s="60">
        <v>0</v>
      </c>
      <c r="G67" s="60">
        <v>0</v>
      </c>
      <c r="H67" s="61">
        <v>0</v>
      </c>
      <c r="I67" s="64">
        <v>0</v>
      </c>
      <c r="J67" s="3"/>
      <c r="K67" s="3">
        <f t="shared" si="0"/>
        <v>0</v>
      </c>
    </row>
    <row r="68" spans="1:11" x14ac:dyDescent="0.3">
      <c r="A68" s="22">
        <v>2071</v>
      </c>
      <c r="B68" s="1"/>
      <c r="C68" s="22"/>
      <c r="D68" s="23" t="s">
        <v>284</v>
      </c>
      <c r="E68" s="46"/>
      <c r="F68" s="60">
        <v>0</v>
      </c>
      <c r="G68" s="60">
        <v>0</v>
      </c>
      <c r="H68" s="61">
        <v>0</v>
      </c>
      <c r="I68" s="64">
        <v>0</v>
      </c>
      <c r="J68" s="3"/>
      <c r="K68" s="3">
        <f t="shared" si="0"/>
        <v>0</v>
      </c>
    </row>
    <row r="69" spans="1:11" x14ac:dyDescent="0.3">
      <c r="A69" s="1">
        <v>166</v>
      </c>
      <c r="B69" s="1">
        <v>140</v>
      </c>
      <c r="C69" s="1">
        <v>898</v>
      </c>
      <c r="D69" s="15" t="s">
        <v>45</v>
      </c>
      <c r="E69" s="3"/>
      <c r="F69" s="60">
        <v>0</v>
      </c>
      <c r="G69" s="60">
        <v>0</v>
      </c>
      <c r="H69" s="61">
        <v>0</v>
      </c>
      <c r="I69" s="64">
        <v>0</v>
      </c>
      <c r="J69" s="3"/>
      <c r="K69" s="3">
        <f t="shared" si="0"/>
        <v>0</v>
      </c>
    </row>
    <row r="70" spans="1:11" x14ac:dyDescent="0.3">
      <c r="A70" s="1">
        <v>1663</v>
      </c>
      <c r="B70" s="1">
        <v>144</v>
      </c>
      <c r="C70" s="1"/>
      <c r="D70" s="15" t="s">
        <v>243</v>
      </c>
      <c r="E70" s="3"/>
      <c r="F70" s="60">
        <v>-12043.09</v>
      </c>
      <c r="G70" s="60">
        <v>-13970.53</v>
      </c>
      <c r="H70" s="61">
        <v>-22000.42</v>
      </c>
      <c r="I70" s="64">
        <v>-24018.28</v>
      </c>
      <c r="J70" s="3"/>
      <c r="K70" s="3">
        <f t="shared" si="0"/>
        <v>-72032.320000000007</v>
      </c>
    </row>
    <row r="71" spans="1:11" x14ac:dyDescent="0.3">
      <c r="A71" s="1">
        <v>1627</v>
      </c>
      <c r="B71" s="1">
        <v>148</v>
      </c>
      <c r="C71" s="1">
        <v>148</v>
      </c>
      <c r="D71" s="15" t="s">
        <v>46</v>
      </c>
      <c r="E71" s="3"/>
      <c r="F71" s="60">
        <v>0</v>
      </c>
      <c r="G71" s="60">
        <v>0</v>
      </c>
      <c r="H71" s="61">
        <v>0</v>
      </c>
      <c r="I71" s="64">
        <v>0</v>
      </c>
      <c r="J71" s="3"/>
      <c r="K71" s="3">
        <f t="shared" ref="K71:K133" si="1">SUM(E71:J71)</f>
        <v>0</v>
      </c>
    </row>
    <row r="72" spans="1:11" x14ac:dyDescent="0.3">
      <c r="A72" s="1">
        <v>174</v>
      </c>
      <c r="B72" s="1">
        <v>151</v>
      </c>
      <c r="C72" s="1"/>
      <c r="D72" s="15" t="s">
        <v>47</v>
      </c>
      <c r="E72" s="3"/>
      <c r="F72" s="60">
        <v>-2343.33</v>
      </c>
      <c r="G72" s="60">
        <v>-4109.87</v>
      </c>
      <c r="H72" s="61">
        <v>-5819.62</v>
      </c>
      <c r="I72" s="64">
        <v>-5609.7</v>
      </c>
      <c r="J72" s="3"/>
      <c r="K72" s="3">
        <f t="shared" si="1"/>
        <v>-17882.52</v>
      </c>
    </row>
    <row r="73" spans="1:11" x14ac:dyDescent="0.3">
      <c r="A73" s="1">
        <v>180</v>
      </c>
      <c r="B73" s="1">
        <v>154</v>
      </c>
      <c r="C73" s="1">
        <v>897</v>
      </c>
      <c r="D73" s="15" t="s">
        <v>48</v>
      </c>
      <c r="E73" s="3"/>
      <c r="F73" s="60">
        <v>0</v>
      </c>
      <c r="G73" s="60">
        <v>0</v>
      </c>
      <c r="H73" s="61">
        <v>0</v>
      </c>
      <c r="I73" s="64">
        <v>0</v>
      </c>
      <c r="J73" s="3"/>
      <c r="K73" s="3">
        <f t="shared" si="1"/>
        <v>0</v>
      </c>
    </row>
    <row r="74" spans="1:11" x14ac:dyDescent="0.3">
      <c r="A74" s="1">
        <v>1631</v>
      </c>
      <c r="B74" s="1"/>
      <c r="C74" s="1"/>
      <c r="D74" s="17" t="s">
        <v>270</v>
      </c>
      <c r="E74" s="3"/>
      <c r="F74" s="60">
        <v>0</v>
      </c>
      <c r="G74" s="60">
        <v>0</v>
      </c>
      <c r="H74" s="61">
        <v>0</v>
      </c>
      <c r="I74" s="64">
        <v>0</v>
      </c>
      <c r="J74" s="3"/>
      <c r="K74" s="3">
        <f t="shared" si="1"/>
        <v>0</v>
      </c>
    </row>
    <row r="75" spans="1:11" x14ac:dyDescent="0.3">
      <c r="A75" s="1">
        <v>1065</v>
      </c>
      <c r="B75" s="1">
        <v>919</v>
      </c>
      <c r="C75" s="1"/>
      <c r="D75" s="15" t="s">
        <v>233</v>
      </c>
      <c r="E75" s="3"/>
      <c r="F75" s="60">
        <v>0</v>
      </c>
      <c r="G75" s="60">
        <v>0</v>
      </c>
      <c r="H75" s="61">
        <v>0</v>
      </c>
      <c r="I75" s="64">
        <v>0</v>
      </c>
      <c r="J75" s="3"/>
      <c r="K75" s="3">
        <f t="shared" si="1"/>
        <v>0</v>
      </c>
    </row>
    <row r="76" spans="1:11" x14ac:dyDescent="0.3">
      <c r="A76" s="1">
        <v>275</v>
      </c>
      <c r="B76" s="1">
        <v>247</v>
      </c>
      <c r="C76" s="1">
        <v>891</v>
      </c>
      <c r="D76" s="15" t="s">
        <v>74</v>
      </c>
      <c r="E76" s="3"/>
      <c r="F76" s="60">
        <v>0</v>
      </c>
      <c r="G76" s="60">
        <v>0</v>
      </c>
      <c r="H76" s="61">
        <v>0</v>
      </c>
      <c r="I76" s="64">
        <v>0</v>
      </c>
      <c r="J76" s="3"/>
      <c r="K76" s="3">
        <f t="shared" si="1"/>
        <v>0</v>
      </c>
    </row>
    <row r="77" spans="1:11" x14ac:dyDescent="0.3">
      <c r="A77" s="1">
        <v>188</v>
      </c>
      <c r="B77" s="1">
        <v>167</v>
      </c>
      <c r="C77" s="1">
        <v>898</v>
      </c>
      <c r="D77" s="15" t="s">
        <v>49</v>
      </c>
      <c r="E77" s="3"/>
      <c r="F77" s="60">
        <v>0</v>
      </c>
      <c r="G77" s="60">
        <v>0</v>
      </c>
      <c r="H77" s="61">
        <v>0</v>
      </c>
      <c r="I77" s="64">
        <v>0</v>
      </c>
      <c r="J77" s="3"/>
      <c r="K77" s="3">
        <f t="shared" si="1"/>
        <v>0</v>
      </c>
    </row>
    <row r="78" spans="1:11" x14ac:dyDescent="0.3">
      <c r="A78" s="1">
        <v>190</v>
      </c>
      <c r="B78" s="1">
        <v>168</v>
      </c>
      <c r="C78" s="1"/>
      <c r="D78" s="15" t="s">
        <v>50</v>
      </c>
      <c r="E78" s="3"/>
      <c r="F78" s="60">
        <v>0</v>
      </c>
      <c r="G78" s="60">
        <v>0</v>
      </c>
      <c r="H78" s="61">
        <v>0</v>
      </c>
      <c r="I78" s="64">
        <v>0</v>
      </c>
      <c r="J78" s="3"/>
      <c r="K78" s="3">
        <f t="shared" si="1"/>
        <v>0</v>
      </c>
    </row>
    <row r="79" spans="1:11" x14ac:dyDescent="0.3">
      <c r="A79" s="1">
        <v>191</v>
      </c>
      <c r="B79" s="1">
        <v>169</v>
      </c>
      <c r="C79" s="1"/>
      <c r="D79" s="15" t="s">
        <v>51</v>
      </c>
      <c r="E79" s="3"/>
      <c r="F79" s="60">
        <v>-14148.53</v>
      </c>
      <c r="G79" s="60">
        <v>-18118.599999999999</v>
      </c>
      <c r="H79" s="61">
        <v>-13967.63</v>
      </c>
      <c r="I79" s="64">
        <v>-12884.64</v>
      </c>
      <c r="J79" s="3"/>
      <c r="K79" s="3">
        <f t="shared" si="1"/>
        <v>-59119.399999999994</v>
      </c>
    </row>
    <row r="80" spans="1:11" x14ac:dyDescent="0.3">
      <c r="A80" s="1">
        <v>193</v>
      </c>
      <c r="B80" s="1">
        <v>170</v>
      </c>
      <c r="C80" s="1"/>
      <c r="D80" s="15" t="s">
        <v>52</v>
      </c>
      <c r="E80" s="3"/>
      <c r="F80" s="60">
        <v>0</v>
      </c>
      <c r="G80" s="60">
        <v>0</v>
      </c>
      <c r="H80" s="61">
        <v>0</v>
      </c>
      <c r="I80" s="64">
        <v>0</v>
      </c>
      <c r="J80" s="3"/>
      <c r="K80" s="3">
        <f t="shared" si="1"/>
        <v>0</v>
      </c>
    </row>
    <row r="81" spans="1:11" x14ac:dyDescent="0.3">
      <c r="A81" s="1">
        <v>194</v>
      </c>
      <c r="B81" s="1">
        <v>171</v>
      </c>
      <c r="C81" s="1"/>
      <c r="D81" s="15" t="s">
        <v>53</v>
      </c>
      <c r="E81" s="3"/>
      <c r="F81" s="60">
        <v>-11287.51</v>
      </c>
      <c r="G81" s="60">
        <v>-32078.31</v>
      </c>
      <c r="H81" s="61">
        <v>-33120.550000000003</v>
      </c>
      <c r="I81" s="64">
        <v>-39492.93</v>
      </c>
      <c r="J81" s="3"/>
      <c r="K81" s="3">
        <f t="shared" si="1"/>
        <v>-115979.29999999999</v>
      </c>
    </row>
    <row r="82" spans="1:11" x14ac:dyDescent="0.3">
      <c r="A82" s="1">
        <v>205</v>
      </c>
      <c r="B82" s="1">
        <v>174</v>
      </c>
      <c r="C82" s="1">
        <v>862</v>
      </c>
      <c r="D82" s="15" t="s">
        <v>54</v>
      </c>
      <c r="E82" s="3"/>
      <c r="F82" s="60">
        <v>0</v>
      </c>
      <c r="G82" s="60">
        <v>0</v>
      </c>
      <c r="H82" s="61">
        <v>0</v>
      </c>
      <c r="I82" s="64">
        <v>0</v>
      </c>
      <c r="J82" s="3"/>
      <c r="K82" s="3">
        <f t="shared" si="1"/>
        <v>0</v>
      </c>
    </row>
    <row r="83" spans="1:11" x14ac:dyDescent="0.3">
      <c r="A83" s="1">
        <v>207</v>
      </c>
      <c r="B83" s="1">
        <v>175</v>
      </c>
      <c r="C83" s="1">
        <v>890</v>
      </c>
      <c r="D83" s="15" t="s">
        <v>267</v>
      </c>
      <c r="E83" s="3"/>
      <c r="F83" s="60">
        <v>0</v>
      </c>
      <c r="G83" s="60">
        <v>0</v>
      </c>
      <c r="H83" s="61">
        <v>0</v>
      </c>
      <c r="I83" s="64">
        <v>0</v>
      </c>
      <c r="J83" s="3"/>
      <c r="K83" s="3">
        <f t="shared" si="1"/>
        <v>0</v>
      </c>
    </row>
    <row r="84" spans="1:11" x14ac:dyDescent="0.3">
      <c r="A84" s="1">
        <v>1054</v>
      </c>
      <c r="B84" s="1">
        <v>914</v>
      </c>
      <c r="C84" s="1">
        <v>893</v>
      </c>
      <c r="D84" s="15" t="s">
        <v>230</v>
      </c>
      <c r="E84" s="3"/>
      <c r="F84" s="60">
        <v>0</v>
      </c>
      <c r="G84" s="60">
        <v>0</v>
      </c>
      <c r="H84" s="61">
        <v>0</v>
      </c>
      <c r="I84" s="64">
        <v>0</v>
      </c>
      <c r="J84" s="3"/>
      <c r="K84" s="3">
        <f t="shared" si="1"/>
        <v>0</v>
      </c>
    </row>
    <row r="85" spans="1:11" x14ac:dyDescent="0.3">
      <c r="A85" s="1">
        <v>208</v>
      </c>
      <c r="B85" s="1">
        <v>177</v>
      </c>
      <c r="C85" s="1"/>
      <c r="D85" s="15" t="s">
        <v>55</v>
      </c>
      <c r="E85" s="3"/>
      <c r="F85" s="60">
        <v>-5234.1099999999997</v>
      </c>
      <c r="G85" s="60">
        <v>-6493.17</v>
      </c>
      <c r="H85" s="61">
        <v>-4749.82</v>
      </c>
      <c r="I85" s="64">
        <v>-7937.11</v>
      </c>
      <c r="J85" s="3"/>
      <c r="K85" s="3">
        <f t="shared" si="1"/>
        <v>-24414.21</v>
      </c>
    </row>
    <row r="86" spans="1:11" x14ac:dyDescent="0.3">
      <c r="A86" s="1">
        <v>210</v>
      </c>
      <c r="B86" s="1">
        <v>180</v>
      </c>
      <c r="C86" s="1"/>
      <c r="D86" s="15" t="s">
        <v>56</v>
      </c>
      <c r="E86" s="3"/>
      <c r="F86" s="60">
        <v>0</v>
      </c>
      <c r="G86" s="60">
        <v>0</v>
      </c>
      <c r="H86" s="61">
        <v>0</v>
      </c>
      <c r="I86" s="64">
        <v>0</v>
      </c>
      <c r="J86" s="3"/>
      <c r="K86" s="3">
        <f t="shared" si="1"/>
        <v>0</v>
      </c>
    </row>
    <row r="87" spans="1:11" x14ac:dyDescent="0.3">
      <c r="A87" s="1">
        <v>1664</v>
      </c>
      <c r="B87" s="1">
        <v>187</v>
      </c>
      <c r="C87" s="1"/>
      <c r="D87" s="15" t="s">
        <v>244</v>
      </c>
      <c r="E87" s="3"/>
      <c r="F87" s="60">
        <v>0</v>
      </c>
      <c r="G87" s="60">
        <v>0</v>
      </c>
      <c r="H87" s="61">
        <v>-1214.3499999999999</v>
      </c>
      <c r="I87" s="64">
        <v>-2433.31</v>
      </c>
      <c r="J87" s="3"/>
      <c r="K87" s="3">
        <f t="shared" si="1"/>
        <v>-3647.66</v>
      </c>
    </row>
    <row r="88" spans="1:11" x14ac:dyDescent="0.3">
      <c r="A88" s="1">
        <v>217</v>
      </c>
      <c r="B88" s="1">
        <v>189</v>
      </c>
      <c r="C88" s="1">
        <v>894</v>
      </c>
      <c r="D88" s="15" t="s">
        <v>57</v>
      </c>
      <c r="E88" s="3"/>
      <c r="F88" s="60">
        <v>0</v>
      </c>
      <c r="G88" s="60">
        <v>0</v>
      </c>
      <c r="H88" s="61">
        <v>0</v>
      </c>
      <c r="I88" s="64">
        <v>0</v>
      </c>
      <c r="J88" s="3"/>
      <c r="K88" s="3">
        <f t="shared" si="1"/>
        <v>0</v>
      </c>
    </row>
    <row r="89" spans="1:11" x14ac:dyDescent="0.3">
      <c r="A89" s="1">
        <v>219</v>
      </c>
      <c r="B89" s="1">
        <v>197</v>
      </c>
      <c r="C89" s="1"/>
      <c r="D89" s="15" t="s">
        <v>58</v>
      </c>
      <c r="E89" s="3"/>
      <c r="F89" s="60">
        <v>-5419.58</v>
      </c>
      <c r="G89" s="60">
        <v>-6279.41</v>
      </c>
      <c r="H89" s="61">
        <v>-4004.39</v>
      </c>
      <c r="I89" s="64">
        <v>-6993.42</v>
      </c>
      <c r="J89" s="3"/>
      <c r="K89" s="3">
        <f t="shared" si="1"/>
        <v>-22696.799999999999</v>
      </c>
    </row>
    <row r="90" spans="1:11" x14ac:dyDescent="0.3">
      <c r="A90" s="1">
        <v>224</v>
      </c>
      <c r="B90" s="1">
        <v>199</v>
      </c>
      <c r="C90" s="1"/>
      <c r="D90" s="15" t="s">
        <v>59</v>
      </c>
      <c r="E90" s="3"/>
      <c r="F90" s="60">
        <v>0</v>
      </c>
      <c r="G90" s="60">
        <v>0</v>
      </c>
      <c r="H90" s="61">
        <v>0</v>
      </c>
      <c r="I90" s="64">
        <v>0</v>
      </c>
      <c r="J90" s="3"/>
      <c r="K90" s="3">
        <f t="shared" si="1"/>
        <v>0</v>
      </c>
    </row>
    <row r="91" spans="1:11" x14ac:dyDescent="0.3">
      <c r="A91" s="1">
        <v>225</v>
      </c>
      <c r="B91" s="1">
        <v>204</v>
      </c>
      <c r="C91" s="1"/>
      <c r="D91" s="15" t="s">
        <v>60</v>
      </c>
      <c r="E91" s="3"/>
      <c r="F91" s="60">
        <v>0</v>
      </c>
      <c r="G91" s="60">
        <v>0</v>
      </c>
      <c r="H91" s="61">
        <v>0</v>
      </c>
      <c r="I91" s="64">
        <v>0</v>
      </c>
      <c r="J91" s="3"/>
      <c r="K91" s="3">
        <f t="shared" si="1"/>
        <v>0</v>
      </c>
    </row>
    <row r="92" spans="1:11" x14ac:dyDescent="0.3">
      <c r="A92" s="1">
        <v>1009</v>
      </c>
      <c r="B92" s="1">
        <v>791</v>
      </c>
      <c r="C92" s="1"/>
      <c r="D92" s="15" t="s">
        <v>196</v>
      </c>
      <c r="E92" s="3"/>
      <c r="F92" s="60">
        <v>-10410.67</v>
      </c>
      <c r="G92" s="60">
        <v>-11056</v>
      </c>
      <c r="H92" s="61">
        <v>-4041.49</v>
      </c>
      <c r="I92" s="64">
        <v>-6559.97</v>
      </c>
      <c r="J92" s="3"/>
      <c r="K92" s="3">
        <f t="shared" si="1"/>
        <v>-32068.129999999997</v>
      </c>
    </row>
    <row r="93" spans="1:11" x14ac:dyDescent="0.3">
      <c r="A93" s="1">
        <v>1011</v>
      </c>
      <c r="B93" s="1">
        <v>792</v>
      </c>
      <c r="C93" s="1"/>
      <c r="D93" s="15" t="s">
        <v>197</v>
      </c>
      <c r="E93" s="3"/>
      <c r="F93" s="60">
        <v>0</v>
      </c>
      <c r="G93" s="60">
        <v>0</v>
      </c>
      <c r="H93" s="61">
        <v>0</v>
      </c>
      <c r="I93" s="64">
        <v>0</v>
      </c>
      <c r="J93" s="3"/>
      <c r="K93" s="3">
        <f t="shared" si="1"/>
        <v>0</v>
      </c>
    </row>
    <row r="94" spans="1:11" x14ac:dyDescent="0.3">
      <c r="A94" s="1">
        <v>227</v>
      </c>
      <c r="B94" s="1">
        <v>210</v>
      </c>
      <c r="C94" s="1"/>
      <c r="D94" s="15" t="s">
        <v>61</v>
      </c>
      <c r="E94" s="3"/>
      <c r="F94" s="60">
        <v>0</v>
      </c>
      <c r="G94" s="60">
        <v>0</v>
      </c>
      <c r="H94" s="61">
        <v>0</v>
      </c>
      <c r="I94" s="64">
        <v>0</v>
      </c>
      <c r="J94" s="3"/>
      <c r="K94" s="3">
        <f t="shared" si="1"/>
        <v>0</v>
      </c>
    </row>
    <row r="95" spans="1:11" x14ac:dyDescent="0.3">
      <c r="A95" s="1">
        <v>229</v>
      </c>
      <c r="B95" s="1">
        <v>211</v>
      </c>
      <c r="C95" s="1"/>
      <c r="D95" s="15" t="s">
        <v>62</v>
      </c>
      <c r="E95" s="3"/>
      <c r="F95" s="60">
        <v>0</v>
      </c>
      <c r="G95" s="60">
        <v>0</v>
      </c>
      <c r="H95" s="61">
        <v>0</v>
      </c>
      <c r="I95" s="64">
        <v>0</v>
      </c>
      <c r="J95" s="3"/>
      <c r="K95" s="3">
        <f t="shared" si="1"/>
        <v>0</v>
      </c>
    </row>
    <row r="96" spans="1:11" x14ac:dyDescent="0.3">
      <c r="A96" s="1">
        <v>235</v>
      </c>
      <c r="B96" s="1">
        <v>215</v>
      </c>
      <c r="C96" s="1">
        <v>893</v>
      </c>
      <c r="D96" s="15" t="s">
        <v>63</v>
      </c>
      <c r="E96" s="3"/>
      <c r="F96" s="60">
        <v>0</v>
      </c>
      <c r="G96" s="60">
        <v>0</v>
      </c>
      <c r="H96" s="61">
        <v>0</v>
      </c>
      <c r="I96" s="64">
        <v>0</v>
      </c>
      <c r="J96" s="3"/>
      <c r="K96" s="3">
        <f t="shared" si="1"/>
        <v>0</v>
      </c>
    </row>
    <row r="97" spans="1:11" x14ac:dyDescent="0.3">
      <c r="A97" s="1">
        <v>237</v>
      </c>
      <c r="B97" s="1">
        <v>216</v>
      </c>
      <c r="C97" s="1">
        <v>896</v>
      </c>
      <c r="D97" s="15" t="s">
        <v>64</v>
      </c>
      <c r="E97" s="3"/>
      <c r="F97" s="60">
        <v>0</v>
      </c>
      <c r="G97" s="60">
        <v>0</v>
      </c>
      <c r="H97" s="61">
        <v>0</v>
      </c>
      <c r="I97" s="64">
        <v>0</v>
      </c>
      <c r="J97" s="3"/>
      <c r="K97" s="3">
        <f t="shared" si="1"/>
        <v>0</v>
      </c>
    </row>
    <row r="98" spans="1:11" x14ac:dyDescent="0.3">
      <c r="A98" s="1">
        <v>239</v>
      </c>
      <c r="B98" s="1">
        <v>217</v>
      </c>
      <c r="C98" s="1"/>
      <c r="D98" s="15" t="s">
        <v>65</v>
      </c>
      <c r="E98" s="3"/>
      <c r="F98" s="60">
        <v>0</v>
      </c>
      <c r="G98" s="60">
        <v>0</v>
      </c>
      <c r="H98" s="61">
        <v>0</v>
      </c>
      <c r="I98" s="64">
        <v>0</v>
      </c>
      <c r="J98" s="3"/>
      <c r="K98" s="3">
        <f t="shared" si="1"/>
        <v>0</v>
      </c>
    </row>
    <row r="99" spans="1:11" x14ac:dyDescent="0.3">
      <c r="A99" s="1">
        <v>241</v>
      </c>
      <c r="B99" s="1">
        <v>222</v>
      </c>
      <c r="C99" s="1"/>
      <c r="D99" s="15" t="s">
        <v>66</v>
      </c>
      <c r="E99" s="3"/>
      <c r="F99" s="60">
        <v>0</v>
      </c>
      <c r="G99" s="60">
        <v>0</v>
      </c>
      <c r="H99" s="61">
        <v>0</v>
      </c>
      <c r="I99" s="64">
        <v>0</v>
      </c>
      <c r="J99" s="3"/>
      <c r="K99" s="3">
        <f t="shared" si="1"/>
        <v>0</v>
      </c>
    </row>
    <row r="100" spans="1:11" x14ac:dyDescent="0.3">
      <c r="A100" s="1">
        <v>242</v>
      </c>
      <c r="B100" s="1">
        <v>223</v>
      </c>
      <c r="C100" s="1"/>
      <c r="D100" s="15" t="s">
        <v>67</v>
      </c>
      <c r="E100" s="3"/>
      <c r="F100" s="60">
        <v>-1797.51</v>
      </c>
      <c r="G100" s="60">
        <v>-2029.78</v>
      </c>
      <c r="H100" s="61">
        <v>-1392.87</v>
      </c>
      <c r="I100" s="64">
        <v>-10322.06</v>
      </c>
      <c r="J100" s="3"/>
      <c r="K100" s="3">
        <f t="shared" si="1"/>
        <v>-15542.22</v>
      </c>
    </row>
    <row r="101" spans="1:11" x14ac:dyDescent="0.3">
      <c r="A101" s="1">
        <v>1351</v>
      </c>
      <c r="B101" s="1">
        <v>226</v>
      </c>
      <c r="C101" s="1"/>
      <c r="D101" s="15" t="s">
        <v>68</v>
      </c>
      <c r="E101" s="3"/>
      <c r="F101" s="60">
        <v>0</v>
      </c>
      <c r="G101" s="60">
        <v>0</v>
      </c>
      <c r="H101" s="61">
        <v>0</v>
      </c>
      <c r="I101" s="64">
        <v>0</v>
      </c>
      <c r="J101" s="3"/>
      <c r="K101" s="3">
        <f t="shared" si="1"/>
        <v>0</v>
      </c>
    </row>
    <row r="102" spans="1:11" x14ac:dyDescent="0.3">
      <c r="A102" s="1">
        <v>247</v>
      </c>
      <c r="B102" s="1">
        <v>227</v>
      </c>
      <c r="C102" s="1">
        <v>890</v>
      </c>
      <c r="D102" s="15" t="s">
        <v>69</v>
      </c>
      <c r="E102" s="3"/>
      <c r="F102" s="60">
        <v>0</v>
      </c>
      <c r="G102" s="60">
        <v>0</v>
      </c>
      <c r="H102" s="61">
        <v>0</v>
      </c>
      <c r="I102" s="64">
        <v>0</v>
      </c>
      <c r="J102" s="3"/>
      <c r="K102" s="3">
        <f t="shared" si="1"/>
        <v>0</v>
      </c>
    </row>
    <row r="103" spans="1:11" x14ac:dyDescent="0.3">
      <c r="A103" s="1">
        <v>1665</v>
      </c>
      <c r="B103" s="1">
        <v>228</v>
      </c>
      <c r="C103" s="1"/>
      <c r="D103" s="15" t="s">
        <v>245</v>
      </c>
      <c r="E103" s="3"/>
      <c r="F103" s="60">
        <v>0</v>
      </c>
      <c r="G103" s="60">
        <v>0</v>
      </c>
      <c r="H103" s="61">
        <v>0</v>
      </c>
      <c r="I103" s="64">
        <v>-178.14</v>
      </c>
      <c r="J103" s="3"/>
      <c r="K103" s="3">
        <f t="shared" si="1"/>
        <v>-178.14</v>
      </c>
    </row>
    <row r="104" spans="1:11" x14ac:dyDescent="0.3">
      <c r="A104" s="1">
        <v>250</v>
      </c>
      <c r="B104" s="1">
        <v>233</v>
      </c>
      <c r="C104" s="1"/>
      <c r="D104" s="15" t="s">
        <v>70</v>
      </c>
      <c r="E104" s="3"/>
      <c r="F104" s="60">
        <v>-418328.04</v>
      </c>
      <c r="G104" s="60">
        <v>-550139.98</v>
      </c>
      <c r="H104" s="61">
        <v>-486848.33</v>
      </c>
      <c r="I104" s="64">
        <v>-639530.30000000005</v>
      </c>
      <c r="J104" s="3"/>
      <c r="K104" s="3">
        <f t="shared" si="1"/>
        <v>-2094846.6500000001</v>
      </c>
    </row>
    <row r="105" spans="1:11" x14ac:dyDescent="0.3">
      <c r="A105" s="22">
        <v>2040</v>
      </c>
      <c r="B105" s="22">
        <v>236</v>
      </c>
      <c r="C105" s="22"/>
      <c r="D105" s="23" t="s">
        <v>278</v>
      </c>
      <c r="E105" s="24"/>
      <c r="F105" s="60">
        <v>0</v>
      </c>
      <c r="G105" s="60">
        <v>0</v>
      </c>
      <c r="H105" s="61">
        <v>0</v>
      </c>
      <c r="I105" s="64">
        <v>0</v>
      </c>
      <c r="J105" s="3"/>
      <c r="K105" s="3">
        <f t="shared" si="1"/>
        <v>0</v>
      </c>
    </row>
    <row r="106" spans="1:11" x14ac:dyDescent="0.3">
      <c r="A106" s="1">
        <v>263</v>
      </c>
      <c r="B106" s="1">
        <v>239</v>
      </c>
      <c r="C106" s="1"/>
      <c r="D106" s="15" t="s">
        <v>71</v>
      </c>
      <c r="E106" s="3"/>
      <c r="F106" s="60">
        <v>0</v>
      </c>
      <c r="G106" s="60">
        <v>0</v>
      </c>
      <c r="H106" s="61">
        <v>0</v>
      </c>
      <c r="I106" s="64">
        <v>0</v>
      </c>
      <c r="J106" s="3"/>
      <c r="K106" s="3">
        <f t="shared" si="1"/>
        <v>0</v>
      </c>
    </row>
    <row r="107" spans="1:11" x14ac:dyDescent="0.3">
      <c r="A107" s="1">
        <v>264</v>
      </c>
      <c r="B107" s="1">
        <v>240</v>
      </c>
      <c r="C107" s="1"/>
      <c r="D107" s="15" t="s">
        <v>72</v>
      </c>
      <c r="E107" s="3"/>
      <c r="F107" s="60">
        <v>-18132.11</v>
      </c>
      <c r="G107" s="60">
        <v>-19341.57</v>
      </c>
      <c r="H107" s="61">
        <v>-20881.310000000001</v>
      </c>
      <c r="I107" s="64">
        <v>-12428.32</v>
      </c>
      <c r="J107" s="3"/>
      <c r="K107" s="3">
        <f t="shared" si="1"/>
        <v>-70783.31</v>
      </c>
    </row>
    <row r="108" spans="1:11" x14ac:dyDescent="0.3">
      <c r="A108" s="1">
        <v>266</v>
      </c>
      <c r="B108" s="1">
        <v>242</v>
      </c>
      <c r="C108" s="1"/>
      <c r="D108" s="15" t="s">
        <v>73</v>
      </c>
      <c r="E108" s="3"/>
      <c r="F108" s="60">
        <v>-12344.52</v>
      </c>
      <c r="G108" s="60">
        <v>-15197.59</v>
      </c>
      <c r="H108" s="61">
        <v>-9917.27</v>
      </c>
      <c r="I108" s="64">
        <v>-12862.1</v>
      </c>
      <c r="J108" s="3"/>
      <c r="K108" s="3">
        <f t="shared" si="1"/>
        <v>-50321.48</v>
      </c>
    </row>
    <row r="109" spans="1:11" x14ac:dyDescent="0.3">
      <c r="A109" s="1">
        <v>387</v>
      </c>
      <c r="B109" s="1">
        <v>355</v>
      </c>
      <c r="C109" s="1"/>
      <c r="D109" s="15" t="s">
        <v>101</v>
      </c>
      <c r="E109" s="3"/>
      <c r="F109" s="60">
        <v>0</v>
      </c>
      <c r="G109" s="60">
        <v>0</v>
      </c>
      <c r="H109" s="61">
        <v>0</v>
      </c>
      <c r="I109" s="64">
        <v>0</v>
      </c>
      <c r="J109" s="3"/>
      <c r="K109" s="3">
        <f t="shared" si="1"/>
        <v>0</v>
      </c>
    </row>
    <row r="110" spans="1:11" x14ac:dyDescent="0.3">
      <c r="A110" s="1">
        <v>1401</v>
      </c>
      <c r="B110" s="1">
        <v>249</v>
      </c>
      <c r="C110" s="1"/>
      <c r="D110" s="15" t="s">
        <v>75</v>
      </c>
      <c r="E110" s="3"/>
      <c r="F110" s="60">
        <v>0</v>
      </c>
      <c r="G110" s="60">
        <v>0</v>
      </c>
      <c r="H110" s="61">
        <v>0</v>
      </c>
      <c r="I110" s="64">
        <v>0</v>
      </c>
      <c r="J110" s="3"/>
      <c r="K110" s="3">
        <f t="shared" si="1"/>
        <v>0</v>
      </c>
    </row>
    <row r="111" spans="1:11" x14ac:dyDescent="0.3">
      <c r="A111" s="1">
        <v>277</v>
      </c>
      <c r="B111" s="1">
        <v>253</v>
      </c>
      <c r="C111" s="1">
        <v>896</v>
      </c>
      <c r="D111" s="15" t="s">
        <v>76</v>
      </c>
      <c r="E111" s="3"/>
      <c r="F111" s="60">
        <v>0</v>
      </c>
      <c r="G111" s="60">
        <v>0</v>
      </c>
      <c r="H111" s="61">
        <v>0</v>
      </c>
      <c r="I111" s="64">
        <v>0</v>
      </c>
      <c r="J111" s="3"/>
      <c r="K111" s="3">
        <f t="shared" si="1"/>
        <v>0</v>
      </c>
    </row>
    <row r="112" spans="1:11" x14ac:dyDescent="0.3">
      <c r="A112" s="1">
        <v>1412</v>
      </c>
      <c r="B112" s="1">
        <v>254</v>
      </c>
      <c r="C112" s="1">
        <v>896</v>
      </c>
      <c r="D112" s="15" t="s">
        <v>77</v>
      </c>
      <c r="E112" s="3"/>
      <c r="F112" s="60">
        <v>0</v>
      </c>
      <c r="G112" s="60">
        <v>0</v>
      </c>
      <c r="H112" s="61">
        <v>0</v>
      </c>
      <c r="I112" s="64">
        <v>0</v>
      </c>
      <c r="J112" s="3"/>
      <c r="K112" s="3">
        <f t="shared" si="1"/>
        <v>0</v>
      </c>
    </row>
    <row r="113" spans="1:11" x14ac:dyDescent="0.3">
      <c r="A113" s="1">
        <v>281</v>
      </c>
      <c r="B113" s="1">
        <v>255</v>
      </c>
      <c r="C113" s="1">
        <v>890</v>
      </c>
      <c r="D113" s="15" t="s">
        <v>78</v>
      </c>
      <c r="E113" s="3"/>
      <c r="F113" s="60">
        <v>0</v>
      </c>
      <c r="G113" s="60">
        <v>0</v>
      </c>
      <c r="H113" s="61">
        <v>0</v>
      </c>
      <c r="I113" s="64">
        <v>0</v>
      </c>
      <c r="J113" s="3"/>
      <c r="K113" s="3">
        <f t="shared" si="1"/>
        <v>0</v>
      </c>
    </row>
    <row r="114" spans="1:11" x14ac:dyDescent="0.3">
      <c r="A114" s="1">
        <v>282</v>
      </c>
      <c r="B114" s="1">
        <v>256</v>
      </c>
      <c r="C114" s="1">
        <v>862</v>
      </c>
      <c r="D114" s="15" t="s">
        <v>79</v>
      </c>
      <c r="E114" s="3"/>
      <c r="F114" s="60">
        <v>0</v>
      </c>
      <c r="G114" s="60">
        <v>0</v>
      </c>
      <c r="H114" s="61">
        <v>0</v>
      </c>
      <c r="I114" s="64">
        <v>0</v>
      </c>
      <c r="J114" s="3"/>
      <c r="K114" s="3">
        <f t="shared" si="1"/>
        <v>0</v>
      </c>
    </row>
    <row r="115" spans="1:11" x14ac:dyDescent="0.3">
      <c r="A115" s="1">
        <v>1501</v>
      </c>
      <c r="B115" s="1"/>
      <c r="C115" s="1"/>
      <c r="D115" s="17" t="s">
        <v>271</v>
      </c>
      <c r="E115" s="3"/>
      <c r="F115" s="60">
        <v>-3069.69</v>
      </c>
      <c r="G115" s="60">
        <v>-1245.55</v>
      </c>
      <c r="H115" s="61">
        <v>0</v>
      </c>
      <c r="I115" s="64">
        <v>0</v>
      </c>
      <c r="J115" s="3"/>
      <c r="K115" s="3">
        <f t="shared" si="1"/>
        <v>-4315.24</v>
      </c>
    </row>
    <row r="116" spans="1:11" x14ac:dyDescent="0.3">
      <c r="A116" s="1">
        <v>1762</v>
      </c>
      <c r="B116" s="1"/>
      <c r="C116" s="1"/>
      <c r="D116" s="17" t="s">
        <v>283</v>
      </c>
      <c r="E116" s="3"/>
      <c r="F116" s="60">
        <v>0</v>
      </c>
      <c r="G116" s="60">
        <v>0</v>
      </c>
      <c r="H116" s="61">
        <v>0</v>
      </c>
      <c r="I116" s="64">
        <v>0</v>
      </c>
      <c r="J116" s="3"/>
      <c r="K116" s="3">
        <f t="shared" si="1"/>
        <v>0</v>
      </c>
    </row>
    <row r="117" spans="1:11" x14ac:dyDescent="0.3">
      <c r="A117" s="1">
        <v>1672</v>
      </c>
      <c r="B117" s="1"/>
      <c r="C117" s="1"/>
      <c r="D117" s="17" t="s">
        <v>261</v>
      </c>
      <c r="E117" s="3"/>
      <c r="F117" s="60">
        <v>0</v>
      </c>
      <c r="G117" s="60">
        <v>0</v>
      </c>
      <c r="H117" s="61">
        <v>0</v>
      </c>
      <c r="I117" s="64">
        <v>0</v>
      </c>
      <c r="J117" s="3"/>
      <c r="K117" s="3">
        <f t="shared" si="1"/>
        <v>0</v>
      </c>
    </row>
    <row r="118" spans="1:11" x14ac:dyDescent="0.3">
      <c r="A118" s="1">
        <v>1739</v>
      </c>
      <c r="B118" s="1"/>
      <c r="C118" s="1"/>
      <c r="D118" s="17" t="s">
        <v>272</v>
      </c>
      <c r="E118" s="3"/>
      <c r="F118" s="60">
        <v>0</v>
      </c>
      <c r="G118" s="60">
        <v>0</v>
      </c>
      <c r="H118" s="61">
        <v>0</v>
      </c>
      <c r="I118" s="64">
        <v>0</v>
      </c>
      <c r="J118" s="3"/>
      <c r="K118" s="3">
        <f t="shared" si="1"/>
        <v>0</v>
      </c>
    </row>
    <row r="119" spans="1:11" x14ac:dyDescent="0.3">
      <c r="A119" s="1">
        <v>290</v>
      </c>
      <c r="B119" s="1">
        <v>263</v>
      </c>
      <c r="C119" s="1">
        <v>896</v>
      </c>
      <c r="D119" s="15" t="s">
        <v>80</v>
      </c>
      <c r="E119" s="3"/>
      <c r="F119" s="60">
        <v>0</v>
      </c>
      <c r="G119" s="60">
        <v>0</v>
      </c>
      <c r="H119" s="61">
        <v>0</v>
      </c>
      <c r="I119" s="64">
        <v>0</v>
      </c>
      <c r="J119" s="3"/>
      <c r="K119" s="3">
        <f t="shared" si="1"/>
        <v>0</v>
      </c>
    </row>
    <row r="120" spans="1:11" x14ac:dyDescent="0.3">
      <c r="A120" s="1">
        <v>293</v>
      </c>
      <c r="B120" s="1">
        <v>270</v>
      </c>
      <c r="C120" s="1">
        <v>890</v>
      </c>
      <c r="D120" s="15" t="s">
        <v>81</v>
      </c>
      <c r="E120" s="3"/>
      <c r="F120" s="60">
        <v>0</v>
      </c>
      <c r="G120" s="60">
        <v>0</v>
      </c>
      <c r="H120" s="61">
        <v>0</v>
      </c>
      <c r="I120" s="64">
        <v>0</v>
      </c>
      <c r="J120" s="3"/>
      <c r="K120" s="3">
        <f t="shared" si="1"/>
        <v>0</v>
      </c>
    </row>
    <row r="121" spans="1:11" x14ac:dyDescent="0.3">
      <c r="A121" s="1">
        <v>548</v>
      </c>
      <c r="B121" s="1">
        <v>495</v>
      </c>
      <c r="C121" s="1"/>
      <c r="D121" s="15" t="s">
        <v>140</v>
      </c>
      <c r="E121" s="3"/>
      <c r="F121" s="60">
        <v>0</v>
      </c>
      <c r="G121" s="60">
        <v>0</v>
      </c>
      <c r="H121" s="61">
        <v>0</v>
      </c>
      <c r="I121" s="64">
        <v>0</v>
      </c>
      <c r="J121" s="3"/>
      <c r="K121" s="3">
        <f t="shared" si="1"/>
        <v>0</v>
      </c>
    </row>
    <row r="122" spans="1:11" x14ac:dyDescent="0.3">
      <c r="A122" s="1">
        <v>294</v>
      </c>
      <c r="B122" s="1">
        <v>271</v>
      </c>
      <c r="C122" s="1">
        <v>866</v>
      </c>
      <c r="D122" s="15" t="s">
        <v>82</v>
      </c>
      <c r="E122" s="3"/>
      <c r="F122" s="63">
        <v>77.17</v>
      </c>
      <c r="G122" s="63">
        <v>73.959999999999994</v>
      </c>
      <c r="H122" s="61">
        <v>0</v>
      </c>
      <c r="I122" s="64">
        <v>0</v>
      </c>
      <c r="J122" s="3"/>
      <c r="K122" s="3">
        <f t="shared" si="1"/>
        <v>151.13</v>
      </c>
    </row>
    <row r="123" spans="1:11" x14ac:dyDescent="0.3">
      <c r="A123" s="1">
        <v>296</v>
      </c>
      <c r="B123" s="1">
        <v>276</v>
      </c>
      <c r="C123" s="1"/>
      <c r="D123" s="15" t="s">
        <v>83</v>
      </c>
      <c r="E123" s="3"/>
      <c r="F123" s="60">
        <v>-700.72</v>
      </c>
      <c r="G123" s="60">
        <v>-8536.17</v>
      </c>
      <c r="H123" s="61">
        <v>-8785.9699999999993</v>
      </c>
      <c r="I123" s="64">
        <v>-16679.53</v>
      </c>
      <c r="J123" s="3"/>
      <c r="K123" s="3">
        <f t="shared" si="1"/>
        <v>-34702.39</v>
      </c>
    </row>
    <row r="124" spans="1:11" x14ac:dyDescent="0.3">
      <c r="A124" s="1">
        <v>298</v>
      </c>
      <c r="B124" s="1">
        <v>277</v>
      </c>
      <c r="C124" s="1"/>
      <c r="D124" s="15" t="s">
        <v>84</v>
      </c>
      <c r="E124" s="3"/>
      <c r="F124" s="60">
        <v>-11825.02</v>
      </c>
      <c r="G124" s="60">
        <v>-16606.55</v>
      </c>
      <c r="H124" s="61">
        <v>-12736.97</v>
      </c>
      <c r="I124" s="64">
        <v>-28629.48</v>
      </c>
      <c r="J124" s="3"/>
      <c r="K124" s="3">
        <f t="shared" si="1"/>
        <v>-69798.02</v>
      </c>
    </row>
    <row r="125" spans="1:11" x14ac:dyDescent="0.3">
      <c r="A125" s="1">
        <v>304</v>
      </c>
      <c r="B125" s="1">
        <v>280</v>
      </c>
      <c r="C125" s="1"/>
      <c r="D125" s="15" t="s">
        <v>85</v>
      </c>
      <c r="E125" s="3"/>
      <c r="F125" s="60">
        <v>0</v>
      </c>
      <c r="G125" s="60">
        <v>0</v>
      </c>
      <c r="H125" s="61">
        <v>0</v>
      </c>
      <c r="I125" s="64">
        <v>0</v>
      </c>
      <c r="J125" s="3"/>
      <c r="K125" s="3">
        <f t="shared" si="1"/>
        <v>0</v>
      </c>
    </row>
    <row r="126" spans="1:11" x14ac:dyDescent="0.3">
      <c r="A126" s="1">
        <v>1058</v>
      </c>
      <c r="B126" s="1">
        <v>917</v>
      </c>
      <c r="C126" s="1"/>
      <c r="D126" s="15" t="s">
        <v>231</v>
      </c>
      <c r="E126" s="3"/>
      <c r="F126" s="60">
        <v>0</v>
      </c>
      <c r="G126" s="60">
        <v>0</v>
      </c>
      <c r="H126" s="61">
        <v>0</v>
      </c>
      <c r="I126" s="64">
        <v>0</v>
      </c>
      <c r="J126" s="3"/>
      <c r="K126" s="3">
        <f t="shared" si="1"/>
        <v>0</v>
      </c>
    </row>
    <row r="127" spans="1:11" x14ac:dyDescent="0.3">
      <c r="A127" s="20">
        <v>1995</v>
      </c>
      <c r="B127" s="20">
        <v>287</v>
      </c>
      <c r="C127" s="20"/>
      <c r="D127" s="21" t="s">
        <v>274</v>
      </c>
      <c r="E127" s="3"/>
      <c r="F127" s="60">
        <v>0</v>
      </c>
      <c r="G127" s="60">
        <v>0</v>
      </c>
      <c r="H127" s="61">
        <v>0</v>
      </c>
      <c r="I127" s="64">
        <v>0</v>
      </c>
      <c r="J127" s="3"/>
      <c r="K127" s="3">
        <f t="shared" si="1"/>
        <v>0</v>
      </c>
    </row>
    <row r="128" spans="1:11" x14ac:dyDescent="0.3">
      <c r="A128" s="1">
        <v>311</v>
      </c>
      <c r="B128" s="1">
        <v>291</v>
      </c>
      <c r="C128" s="1">
        <v>891</v>
      </c>
      <c r="D128" s="15" t="s">
        <v>86</v>
      </c>
      <c r="E128" s="3"/>
      <c r="F128" s="60">
        <v>0</v>
      </c>
      <c r="G128" s="60">
        <v>0</v>
      </c>
      <c r="H128" s="61">
        <v>0</v>
      </c>
      <c r="I128" s="64">
        <v>0</v>
      </c>
      <c r="J128" s="3"/>
      <c r="K128" s="3">
        <f t="shared" si="1"/>
        <v>0</v>
      </c>
    </row>
    <row r="129" spans="1:11" x14ac:dyDescent="0.3">
      <c r="A129" s="1">
        <v>616</v>
      </c>
      <c r="B129" s="1">
        <v>510</v>
      </c>
      <c r="C129" s="1">
        <v>895</v>
      </c>
      <c r="D129" s="15" t="s">
        <v>150</v>
      </c>
      <c r="E129" s="3"/>
      <c r="F129" s="60">
        <v>0</v>
      </c>
      <c r="G129" s="60">
        <v>0</v>
      </c>
      <c r="H129" s="61">
        <v>0</v>
      </c>
      <c r="I129" s="64">
        <v>0</v>
      </c>
      <c r="J129" s="3"/>
      <c r="K129" s="3">
        <f t="shared" si="1"/>
        <v>0</v>
      </c>
    </row>
    <row r="130" spans="1:11" x14ac:dyDescent="0.3">
      <c r="A130" s="1">
        <v>696</v>
      </c>
      <c r="B130" s="1">
        <v>527</v>
      </c>
      <c r="C130" s="1">
        <v>895</v>
      </c>
      <c r="D130" s="15" t="s">
        <v>161</v>
      </c>
      <c r="E130" s="3"/>
      <c r="F130" s="60">
        <v>0</v>
      </c>
      <c r="G130" s="60">
        <v>0</v>
      </c>
      <c r="H130" s="61">
        <v>0</v>
      </c>
      <c r="I130" s="64">
        <v>0</v>
      </c>
      <c r="J130" s="3"/>
      <c r="K130" s="3">
        <f t="shared" si="1"/>
        <v>0</v>
      </c>
    </row>
    <row r="131" spans="1:11" x14ac:dyDescent="0.3">
      <c r="A131" s="1">
        <v>798</v>
      </c>
      <c r="B131" s="1">
        <v>546</v>
      </c>
      <c r="C131" s="1">
        <v>894</v>
      </c>
      <c r="D131" s="15" t="s">
        <v>175</v>
      </c>
      <c r="E131" s="3"/>
      <c r="F131" s="60">
        <v>-1796.02</v>
      </c>
      <c r="G131" s="60">
        <v>-2269.48</v>
      </c>
      <c r="H131" s="61">
        <v>0</v>
      </c>
      <c r="I131" s="64">
        <v>0</v>
      </c>
      <c r="J131" s="3"/>
      <c r="K131" s="3">
        <f t="shared" si="1"/>
        <v>-4065.5</v>
      </c>
    </row>
    <row r="132" spans="1:11" x14ac:dyDescent="0.3">
      <c r="A132" s="1">
        <v>994</v>
      </c>
      <c r="B132" s="1">
        <v>576</v>
      </c>
      <c r="C132" s="1">
        <v>891</v>
      </c>
      <c r="D132" s="15" t="s">
        <v>195</v>
      </c>
      <c r="E132" s="3"/>
      <c r="F132" s="60">
        <v>0</v>
      </c>
      <c r="G132" s="60">
        <v>0</v>
      </c>
      <c r="H132" s="61">
        <v>0</v>
      </c>
      <c r="I132" s="64">
        <v>0</v>
      </c>
      <c r="J132" s="3"/>
      <c r="K132" s="3">
        <f t="shared" si="1"/>
        <v>0</v>
      </c>
    </row>
    <row r="133" spans="1:11" x14ac:dyDescent="0.3">
      <c r="A133" s="1">
        <v>1036</v>
      </c>
      <c r="B133" s="1">
        <v>907</v>
      </c>
      <c r="C133" s="1">
        <v>891</v>
      </c>
      <c r="D133" s="15" t="s">
        <v>226</v>
      </c>
      <c r="E133" s="3"/>
      <c r="F133" s="60">
        <v>0</v>
      </c>
      <c r="G133" s="60">
        <v>0</v>
      </c>
      <c r="H133" s="61">
        <v>0</v>
      </c>
      <c r="I133" s="64">
        <v>0</v>
      </c>
      <c r="J133" s="3"/>
      <c r="K133" s="3">
        <f t="shared" si="1"/>
        <v>0</v>
      </c>
    </row>
    <row r="134" spans="1:11" x14ac:dyDescent="0.3">
      <c r="A134" s="1">
        <v>315</v>
      </c>
      <c r="B134" s="1">
        <v>294</v>
      </c>
      <c r="C134" s="1"/>
      <c r="D134" s="15" t="s">
        <v>87</v>
      </c>
      <c r="E134" s="3"/>
      <c r="F134" s="60">
        <v>0</v>
      </c>
      <c r="G134" s="60">
        <v>0</v>
      </c>
      <c r="H134" s="61">
        <v>0</v>
      </c>
      <c r="I134" s="64">
        <v>0</v>
      </c>
      <c r="J134" s="3"/>
      <c r="K134" s="3">
        <f t="shared" ref="K134:K198" si="2">SUM(E134:J134)</f>
        <v>0</v>
      </c>
    </row>
    <row r="135" spans="1:11" x14ac:dyDescent="0.3">
      <c r="A135" s="1">
        <v>317</v>
      </c>
      <c r="B135" s="1">
        <v>305</v>
      </c>
      <c r="C135" s="1"/>
      <c r="D135" s="15" t="s">
        <v>89</v>
      </c>
      <c r="E135" s="3"/>
      <c r="F135" s="60">
        <v>0</v>
      </c>
      <c r="G135" s="60">
        <v>0</v>
      </c>
      <c r="H135" s="61">
        <v>0</v>
      </c>
      <c r="I135" s="64">
        <v>0</v>
      </c>
      <c r="J135" s="3"/>
      <c r="K135" s="3">
        <f t="shared" si="2"/>
        <v>0</v>
      </c>
    </row>
    <row r="136" spans="1:11" x14ac:dyDescent="0.3">
      <c r="A136" s="1">
        <v>316</v>
      </c>
      <c r="B136" s="1">
        <v>297</v>
      </c>
      <c r="C136" s="1">
        <v>893</v>
      </c>
      <c r="D136" s="15" t="s">
        <v>88</v>
      </c>
      <c r="E136" s="3"/>
      <c r="F136" s="60">
        <v>0</v>
      </c>
      <c r="G136" s="60">
        <v>0</v>
      </c>
      <c r="H136" s="61">
        <v>0</v>
      </c>
      <c r="I136" s="64">
        <v>0</v>
      </c>
      <c r="J136" s="3"/>
      <c r="K136" s="3">
        <f t="shared" si="2"/>
        <v>0</v>
      </c>
    </row>
    <row r="137" spans="1:11" x14ac:dyDescent="0.3">
      <c r="A137" s="1">
        <v>319</v>
      </c>
      <c r="B137" s="1">
        <v>307</v>
      </c>
      <c r="C137" s="1">
        <v>893</v>
      </c>
      <c r="D137" s="15" t="s">
        <v>90</v>
      </c>
      <c r="E137" s="3"/>
      <c r="F137" s="60">
        <v>0</v>
      </c>
      <c r="G137" s="60">
        <v>0</v>
      </c>
      <c r="H137" s="61">
        <v>0</v>
      </c>
      <c r="I137" s="64">
        <v>0</v>
      </c>
      <c r="J137" s="3"/>
      <c r="K137" s="3">
        <f t="shared" si="2"/>
        <v>0</v>
      </c>
    </row>
    <row r="138" spans="1:11" x14ac:dyDescent="0.3">
      <c r="A138" s="1">
        <v>321</v>
      </c>
      <c r="B138" s="1">
        <v>310</v>
      </c>
      <c r="C138" s="1">
        <v>896</v>
      </c>
      <c r="D138" s="15" t="s">
        <v>91</v>
      </c>
      <c r="E138" s="3"/>
      <c r="F138" s="60">
        <v>0</v>
      </c>
      <c r="G138" s="60">
        <v>0</v>
      </c>
      <c r="H138" s="61">
        <v>0</v>
      </c>
      <c r="I138" s="64">
        <v>0</v>
      </c>
      <c r="J138" s="3"/>
      <c r="K138" s="3">
        <f t="shared" si="2"/>
        <v>0</v>
      </c>
    </row>
    <row r="139" spans="1:11" x14ac:dyDescent="0.3">
      <c r="A139" s="1">
        <v>1735</v>
      </c>
      <c r="B139" s="1">
        <v>312</v>
      </c>
      <c r="C139" s="1"/>
      <c r="D139" s="15" t="s">
        <v>249</v>
      </c>
      <c r="E139" s="3"/>
      <c r="F139" s="60">
        <v>0</v>
      </c>
      <c r="G139" s="60">
        <v>0</v>
      </c>
      <c r="H139" s="61">
        <v>0</v>
      </c>
      <c r="I139" s="64">
        <v>0</v>
      </c>
      <c r="J139" s="3"/>
      <c r="K139" s="3">
        <f t="shared" si="2"/>
        <v>0</v>
      </c>
    </row>
    <row r="140" spans="1:11" x14ac:dyDescent="0.3">
      <c r="A140" s="1">
        <v>335</v>
      </c>
      <c r="B140" s="1">
        <v>322</v>
      </c>
      <c r="C140" s="1">
        <v>848</v>
      </c>
      <c r="D140" s="15" t="s">
        <v>92</v>
      </c>
      <c r="E140" s="3"/>
      <c r="F140" s="60">
        <v>0</v>
      </c>
      <c r="G140" s="60">
        <v>0</v>
      </c>
      <c r="H140" s="61">
        <v>0</v>
      </c>
      <c r="I140" s="64">
        <v>0</v>
      </c>
      <c r="J140" s="3"/>
      <c r="K140" s="3">
        <f t="shared" si="2"/>
        <v>0</v>
      </c>
    </row>
    <row r="141" spans="1:11" x14ac:dyDescent="0.3">
      <c r="A141" s="1">
        <v>342</v>
      </c>
      <c r="B141" s="1">
        <v>325</v>
      </c>
      <c r="C141" s="1">
        <v>847</v>
      </c>
      <c r="D141" s="15" t="s">
        <v>93</v>
      </c>
      <c r="E141" s="3"/>
      <c r="F141" s="60">
        <v>0</v>
      </c>
      <c r="G141" s="60">
        <v>0</v>
      </c>
      <c r="H141" s="61">
        <v>0</v>
      </c>
      <c r="I141" s="64">
        <v>0</v>
      </c>
      <c r="J141" s="3"/>
      <c r="K141" s="3">
        <f t="shared" si="2"/>
        <v>0</v>
      </c>
    </row>
    <row r="142" spans="1:11" x14ac:dyDescent="0.3">
      <c r="A142" s="1">
        <v>345</v>
      </c>
      <c r="B142" s="1">
        <v>327</v>
      </c>
      <c r="C142" s="1"/>
      <c r="D142" s="15" t="s">
        <v>94</v>
      </c>
      <c r="E142" s="3"/>
      <c r="F142" s="60">
        <v>0</v>
      </c>
      <c r="G142" s="60">
        <v>0</v>
      </c>
      <c r="H142" s="61">
        <v>0</v>
      </c>
      <c r="I142" s="64">
        <v>0</v>
      </c>
      <c r="J142" s="3"/>
      <c r="K142" s="3">
        <f t="shared" si="2"/>
        <v>0</v>
      </c>
    </row>
    <row r="143" spans="1:11" x14ac:dyDescent="0.3">
      <c r="A143" s="1">
        <v>349</v>
      </c>
      <c r="B143" s="1">
        <v>339</v>
      </c>
      <c r="C143" s="1">
        <v>877</v>
      </c>
      <c r="D143" s="15" t="s">
        <v>95</v>
      </c>
      <c r="E143" s="3"/>
      <c r="F143" s="60">
        <v>0</v>
      </c>
      <c r="G143" s="60">
        <v>0</v>
      </c>
      <c r="H143" s="61">
        <v>0</v>
      </c>
      <c r="I143" s="64">
        <v>0</v>
      </c>
      <c r="J143" s="3"/>
      <c r="K143" s="3">
        <f t="shared" si="2"/>
        <v>0</v>
      </c>
    </row>
    <row r="144" spans="1:11" x14ac:dyDescent="0.3">
      <c r="A144" s="1">
        <v>351</v>
      </c>
      <c r="B144" s="1">
        <v>340</v>
      </c>
      <c r="C144" s="1"/>
      <c r="D144" s="15" t="s">
        <v>96</v>
      </c>
      <c r="E144" s="3"/>
      <c r="F144" s="60">
        <v>0</v>
      </c>
      <c r="G144" s="60">
        <v>0</v>
      </c>
      <c r="H144" s="61">
        <v>0</v>
      </c>
      <c r="I144" s="64">
        <v>0</v>
      </c>
      <c r="J144" s="3"/>
      <c r="K144" s="3">
        <f t="shared" si="2"/>
        <v>0</v>
      </c>
    </row>
    <row r="145" spans="1:11" x14ac:dyDescent="0.3">
      <c r="A145" s="1">
        <v>353</v>
      </c>
      <c r="B145" s="1">
        <v>342</v>
      </c>
      <c r="C145" s="1">
        <v>877</v>
      </c>
      <c r="D145" s="15" t="s">
        <v>97</v>
      </c>
      <c r="E145" s="3"/>
      <c r="F145" s="60">
        <v>0</v>
      </c>
      <c r="G145" s="60">
        <v>0</v>
      </c>
      <c r="H145" s="61">
        <v>0</v>
      </c>
      <c r="I145" s="64">
        <v>0</v>
      </c>
      <c r="J145" s="3"/>
      <c r="K145" s="3">
        <f t="shared" si="2"/>
        <v>0</v>
      </c>
    </row>
    <row r="146" spans="1:11" x14ac:dyDescent="0.3">
      <c r="A146" s="1">
        <v>1013</v>
      </c>
      <c r="B146" s="1">
        <v>793</v>
      </c>
      <c r="C146" s="1"/>
      <c r="D146" s="15" t="s">
        <v>198</v>
      </c>
      <c r="E146" s="3"/>
      <c r="F146" s="60">
        <v>0</v>
      </c>
      <c r="G146" s="60">
        <v>0</v>
      </c>
      <c r="H146" s="61">
        <v>0</v>
      </c>
      <c r="I146" s="64">
        <v>0</v>
      </c>
      <c r="J146" s="3"/>
      <c r="K146" s="3">
        <f t="shared" si="2"/>
        <v>0</v>
      </c>
    </row>
    <row r="147" spans="1:11" x14ac:dyDescent="0.3">
      <c r="A147" s="1">
        <v>359</v>
      </c>
      <c r="B147" s="1">
        <v>348</v>
      </c>
      <c r="C147" s="1"/>
      <c r="D147" s="15" t="s">
        <v>98</v>
      </c>
      <c r="E147" s="3"/>
      <c r="F147" s="60">
        <v>0</v>
      </c>
      <c r="G147" s="60">
        <v>0</v>
      </c>
      <c r="H147" s="61">
        <v>0</v>
      </c>
      <c r="I147" s="64">
        <v>0</v>
      </c>
      <c r="J147" s="3"/>
      <c r="K147" s="3">
        <f t="shared" si="2"/>
        <v>0</v>
      </c>
    </row>
    <row r="148" spans="1:11" x14ac:dyDescent="0.3">
      <c r="A148" s="1">
        <v>1509</v>
      </c>
      <c r="B148" s="1">
        <v>351</v>
      </c>
      <c r="C148" s="1"/>
      <c r="D148" s="15" t="s">
        <v>99</v>
      </c>
      <c r="E148" s="3"/>
      <c r="F148" s="60">
        <v>0</v>
      </c>
      <c r="G148" s="60">
        <v>0</v>
      </c>
      <c r="H148" s="61">
        <v>0</v>
      </c>
      <c r="I148" s="64">
        <v>0</v>
      </c>
      <c r="J148" s="3"/>
      <c r="K148" s="3">
        <f t="shared" si="2"/>
        <v>0</v>
      </c>
    </row>
    <row r="149" spans="1:11" x14ac:dyDescent="0.3">
      <c r="A149" s="1">
        <v>364</v>
      </c>
      <c r="B149" s="1">
        <v>353</v>
      </c>
      <c r="C149" s="1"/>
      <c r="D149" s="15" t="s">
        <v>100</v>
      </c>
      <c r="E149" s="3"/>
      <c r="F149" s="60">
        <v>-61348.51</v>
      </c>
      <c r="G149" s="60">
        <v>-107497.65</v>
      </c>
      <c r="H149" s="61">
        <v>-88441.74</v>
      </c>
      <c r="I149" s="64">
        <v>-124978.75</v>
      </c>
      <c r="J149" s="3"/>
      <c r="K149" s="3">
        <f t="shared" si="2"/>
        <v>-382266.65</v>
      </c>
    </row>
    <row r="150" spans="1:11" x14ac:dyDescent="0.3">
      <c r="A150" s="1">
        <v>389</v>
      </c>
      <c r="B150" s="1">
        <v>357</v>
      </c>
      <c r="C150" s="1">
        <v>890</v>
      </c>
      <c r="D150" s="15" t="s">
        <v>102</v>
      </c>
      <c r="E150" s="3"/>
      <c r="F150" s="60">
        <v>0</v>
      </c>
      <c r="G150" s="60">
        <v>0</v>
      </c>
      <c r="H150" s="61">
        <v>0</v>
      </c>
      <c r="I150" s="64">
        <v>0</v>
      </c>
      <c r="J150" s="3"/>
      <c r="K150" s="3">
        <f t="shared" si="2"/>
        <v>0</v>
      </c>
    </row>
    <row r="151" spans="1:11" x14ac:dyDescent="0.3">
      <c r="A151" s="1">
        <v>399</v>
      </c>
      <c r="B151" s="1">
        <v>364</v>
      </c>
      <c r="C151" s="1">
        <v>890</v>
      </c>
      <c r="D151" s="15" t="s">
        <v>103</v>
      </c>
      <c r="E151" s="3"/>
      <c r="F151" s="60">
        <v>0</v>
      </c>
      <c r="G151" s="60">
        <v>0</v>
      </c>
      <c r="H151" s="61">
        <v>0</v>
      </c>
      <c r="I151" s="64">
        <v>0</v>
      </c>
      <c r="J151" s="3"/>
      <c r="K151" s="3">
        <f t="shared" si="2"/>
        <v>0</v>
      </c>
    </row>
    <row r="152" spans="1:11" x14ac:dyDescent="0.3">
      <c r="A152" s="55">
        <v>2195</v>
      </c>
      <c r="B152" s="1"/>
      <c r="C152" s="55"/>
      <c r="D152" s="56" t="s">
        <v>297</v>
      </c>
      <c r="E152" s="46"/>
      <c r="F152" s="68"/>
      <c r="G152" s="60"/>
      <c r="H152" s="61">
        <v>-10347.5</v>
      </c>
      <c r="I152" s="64">
        <v>-17942.400000000001</v>
      </c>
      <c r="J152" s="3"/>
      <c r="K152" s="3">
        <f>SUM(G152:J152)</f>
        <v>-28289.9</v>
      </c>
    </row>
    <row r="153" spans="1:11" x14ac:dyDescent="0.3">
      <c r="A153" s="1">
        <v>405</v>
      </c>
      <c r="B153" s="1">
        <v>367</v>
      </c>
      <c r="C153" s="1">
        <v>877</v>
      </c>
      <c r="D153" s="15" t="s">
        <v>104</v>
      </c>
      <c r="E153" s="3"/>
      <c r="F153" s="60">
        <v>0</v>
      </c>
      <c r="G153" s="60">
        <v>0</v>
      </c>
      <c r="H153" s="61">
        <v>0</v>
      </c>
      <c r="I153" s="64">
        <v>0</v>
      </c>
      <c r="J153" s="3"/>
      <c r="K153" s="3">
        <f t="shared" si="2"/>
        <v>0</v>
      </c>
    </row>
    <row r="154" spans="1:11" x14ac:dyDescent="0.3">
      <c r="A154" s="1">
        <v>408</v>
      </c>
      <c r="B154" s="1">
        <v>371</v>
      </c>
      <c r="C154" s="1">
        <v>896</v>
      </c>
      <c r="D154" s="15" t="s">
        <v>105</v>
      </c>
      <c r="E154" s="3"/>
      <c r="F154" s="60">
        <v>0</v>
      </c>
      <c r="G154" s="60">
        <v>0</v>
      </c>
      <c r="H154" s="61">
        <v>0</v>
      </c>
      <c r="I154" s="64">
        <v>0</v>
      </c>
      <c r="J154" s="3"/>
      <c r="K154" s="3">
        <f t="shared" si="2"/>
        <v>0</v>
      </c>
    </row>
    <row r="155" spans="1:11" x14ac:dyDescent="0.3">
      <c r="A155" s="1">
        <v>1438</v>
      </c>
      <c r="B155" s="1">
        <v>801</v>
      </c>
      <c r="C155" s="1"/>
      <c r="D155" s="15" t="s">
        <v>199</v>
      </c>
      <c r="E155" s="3"/>
      <c r="F155" s="60">
        <v>-23504.2</v>
      </c>
      <c r="G155" s="60">
        <v>-38875.29</v>
      </c>
      <c r="H155" s="61">
        <v>-27103.32</v>
      </c>
      <c r="I155" s="64">
        <v>-31156.33</v>
      </c>
      <c r="J155" s="3"/>
      <c r="K155" s="3">
        <f t="shared" si="2"/>
        <v>-120639.14</v>
      </c>
    </row>
    <row r="156" spans="1:11" x14ac:dyDescent="0.3">
      <c r="A156" s="1">
        <v>1445</v>
      </c>
      <c r="B156" s="1">
        <v>802</v>
      </c>
      <c r="C156" s="1"/>
      <c r="D156" s="15" t="s">
        <v>200</v>
      </c>
      <c r="E156" s="3"/>
      <c r="F156" s="60">
        <v>-90206.66</v>
      </c>
      <c r="G156" s="60">
        <v>-109373.17</v>
      </c>
      <c r="H156" s="61">
        <v>-129341.59</v>
      </c>
      <c r="I156" s="64">
        <v>-100676.31</v>
      </c>
      <c r="J156" s="3"/>
      <c r="K156" s="3">
        <f t="shared" si="2"/>
        <v>-429597.73000000004</v>
      </c>
    </row>
    <row r="157" spans="1:11" x14ac:dyDescent="0.3">
      <c r="A157" s="1">
        <v>561</v>
      </c>
      <c r="B157" s="1">
        <v>503</v>
      </c>
      <c r="C157" s="1"/>
      <c r="D157" s="15" t="s">
        <v>145</v>
      </c>
      <c r="E157" s="3"/>
      <c r="F157" s="60">
        <v>-32703.03</v>
      </c>
      <c r="G157" s="60">
        <v>-40717.760000000002</v>
      </c>
      <c r="H157" s="61">
        <v>-30126.95</v>
      </c>
      <c r="I157" s="64">
        <v>-45033.61</v>
      </c>
      <c r="J157" s="3"/>
      <c r="K157" s="3">
        <f t="shared" si="2"/>
        <v>-148581.35</v>
      </c>
    </row>
    <row r="158" spans="1:11" x14ac:dyDescent="0.3">
      <c r="A158" s="1">
        <v>1446</v>
      </c>
      <c r="B158" s="1">
        <v>804</v>
      </c>
      <c r="C158" s="1"/>
      <c r="D158" s="15" t="s">
        <v>201</v>
      </c>
      <c r="E158" s="3"/>
      <c r="F158" s="60">
        <v>-61858.58</v>
      </c>
      <c r="G158" s="64">
        <v>-89360.52</v>
      </c>
      <c r="H158" s="61">
        <v>-90848.93</v>
      </c>
      <c r="I158" s="64">
        <v>-109523.22</v>
      </c>
      <c r="J158" s="3"/>
      <c r="K158" s="3">
        <f t="shared" si="2"/>
        <v>-351591.25</v>
      </c>
    </row>
    <row r="159" spans="1:11" x14ac:dyDescent="0.3">
      <c r="A159" s="1">
        <v>1449</v>
      </c>
      <c r="B159" s="1">
        <v>805</v>
      </c>
      <c r="C159" s="1"/>
      <c r="D159" s="15" t="s">
        <v>202</v>
      </c>
      <c r="E159" s="3"/>
      <c r="F159" s="60">
        <v>-3500.32</v>
      </c>
      <c r="G159" s="64">
        <v>-6378.05</v>
      </c>
      <c r="H159" s="61">
        <v>-6633.44</v>
      </c>
      <c r="I159" s="64">
        <v>-7333.51</v>
      </c>
      <c r="J159" s="3"/>
      <c r="K159" s="3">
        <f t="shared" si="2"/>
        <v>-23845.32</v>
      </c>
    </row>
    <row r="160" spans="1:11" x14ac:dyDescent="0.3">
      <c r="A160" s="1">
        <v>587</v>
      </c>
      <c r="B160" s="1">
        <v>506</v>
      </c>
      <c r="C160" s="1"/>
      <c r="D160" s="15" t="s">
        <v>147</v>
      </c>
      <c r="E160" s="3"/>
      <c r="F160" s="60">
        <v>-6572.94</v>
      </c>
      <c r="G160" s="64">
        <v>-9764.51</v>
      </c>
      <c r="H160" s="61">
        <v>-31680.45</v>
      </c>
      <c r="I160" s="64">
        <v>-62309.46</v>
      </c>
      <c r="J160" s="3"/>
      <c r="K160" s="3">
        <f t="shared" si="2"/>
        <v>-110327.36</v>
      </c>
    </row>
    <row r="161" spans="1:11" x14ac:dyDescent="0.3">
      <c r="A161" s="1">
        <v>601</v>
      </c>
      <c r="B161" s="1">
        <v>507</v>
      </c>
      <c r="C161" s="1"/>
      <c r="D161" s="15" t="s">
        <v>148</v>
      </c>
      <c r="E161" s="3"/>
      <c r="F161" s="60">
        <v>0</v>
      </c>
      <c r="G161" s="60">
        <v>0</v>
      </c>
      <c r="H161" s="61">
        <v>0</v>
      </c>
      <c r="I161" s="64">
        <v>0</v>
      </c>
      <c r="J161" s="3"/>
      <c r="K161" s="3">
        <f t="shared" si="2"/>
        <v>0</v>
      </c>
    </row>
    <row r="162" spans="1:11" x14ac:dyDescent="0.3">
      <c r="A162" s="1">
        <v>603</v>
      </c>
      <c r="B162" s="1">
        <v>508</v>
      </c>
      <c r="C162" s="1"/>
      <c r="D162" s="15" t="s">
        <v>149</v>
      </c>
      <c r="E162" s="3"/>
      <c r="F162" s="60">
        <v>0</v>
      </c>
      <c r="G162" s="60">
        <v>0</v>
      </c>
      <c r="H162" s="61">
        <v>0</v>
      </c>
      <c r="I162" s="64">
        <v>0</v>
      </c>
      <c r="J162" s="3"/>
      <c r="K162" s="3">
        <f t="shared" si="2"/>
        <v>0</v>
      </c>
    </row>
    <row r="163" spans="1:11" x14ac:dyDescent="0.3">
      <c r="A163" s="1">
        <v>1508</v>
      </c>
      <c r="B163" s="1">
        <v>809</v>
      </c>
      <c r="C163" s="1"/>
      <c r="D163" s="15" t="s">
        <v>203</v>
      </c>
      <c r="E163" s="3"/>
      <c r="F163" s="60">
        <v>-28151.43</v>
      </c>
      <c r="G163" s="60">
        <v>-29609.38</v>
      </c>
      <c r="H163" s="61">
        <v>-23986.53</v>
      </c>
      <c r="I163" s="64">
        <v>-39561.550000000003</v>
      </c>
      <c r="J163" s="3"/>
      <c r="K163" s="3">
        <f t="shared" si="2"/>
        <v>-121308.89</v>
      </c>
    </row>
    <row r="164" spans="1:11" x14ac:dyDescent="0.3">
      <c r="A164" s="1">
        <v>1450</v>
      </c>
      <c r="B164" s="1">
        <v>810</v>
      </c>
      <c r="C164" s="1"/>
      <c r="D164" s="15" t="s">
        <v>204</v>
      </c>
      <c r="E164" s="3"/>
      <c r="F164" s="60">
        <v>-80979.64</v>
      </c>
      <c r="G164" s="60">
        <v>-132481.01</v>
      </c>
      <c r="H164" s="61">
        <v>-146668.85999999999</v>
      </c>
      <c r="I164" s="64">
        <v>-144417.63</v>
      </c>
      <c r="J164" s="3"/>
      <c r="K164" s="3">
        <f t="shared" si="2"/>
        <v>-504547.14</v>
      </c>
    </row>
    <row r="165" spans="1:11" x14ac:dyDescent="0.3">
      <c r="A165" s="1">
        <v>617</v>
      </c>
      <c r="B165" s="1">
        <v>511</v>
      </c>
      <c r="C165" s="1"/>
      <c r="D165" s="15" t="s">
        <v>151</v>
      </c>
      <c r="E165" s="3"/>
      <c r="F165" s="60">
        <v>-44810.28</v>
      </c>
      <c r="G165" s="60">
        <v>-55417.64</v>
      </c>
      <c r="H165" s="61">
        <v>-44145.91</v>
      </c>
      <c r="I165" s="64">
        <v>-44857.33</v>
      </c>
      <c r="J165" s="3"/>
      <c r="K165" s="3">
        <f t="shared" si="2"/>
        <v>-189231.16000000003</v>
      </c>
    </row>
    <row r="166" spans="1:11" x14ac:dyDescent="0.3">
      <c r="A166" s="1">
        <v>1451</v>
      </c>
      <c r="B166" s="1">
        <v>812</v>
      </c>
      <c r="C166" s="1"/>
      <c r="D166" s="15" t="s">
        <v>205</v>
      </c>
      <c r="E166" s="3"/>
      <c r="F166" s="60">
        <v>-33871.25</v>
      </c>
      <c r="G166" s="60">
        <v>-39833.910000000003</v>
      </c>
      <c r="H166" s="61">
        <v>-42572.21</v>
      </c>
      <c r="I166" s="64">
        <v>-62100.7</v>
      </c>
      <c r="J166" s="3"/>
      <c r="K166" s="3">
        <f t="shared" si="2"/>
        <v>-178378.07</v>
      </c>
    </row>
    <row r="167" spans="1:11" x14ac:dyDescent="0.3">
      <c r="A167" s="1">
        <v>1452</v>
      </c>
      <c r="B167" s="1">
        <v>813</v>
      </c>
      <c r="C167" s="1"/>
      <c r="D167" s="15" t="s">
        <v>206</v>
      </c>
      <c r="E167" s="3"/>
      <c r="F167" s="60">
        <v>-15569.49</v>
      </c>
      <c r="G167" s="60">
        <v>-14129.83</v>
      </c>
      <c r="H167" s="61">
        <v>-11345.95</v>
      </c>
      <c r="I167" s="64">
        <v>-12766.34</v>
      </c>
      <c r="J167" s="3"/>
      <c r="K167" s="3">
        <f t="shared" si="2"/>
        <v>-53811.61</v>
      </c>
    </row>
    <row r="168" spans="1:11" x14ac:dyDescent="0.3">
      <c r="A168" s="1">
        <v>1455</v>
      </c>
      <c r="B168" s="1">
        <v>814</v>
      </c>
      <c r="C168" s="1"/>
      <c r="D168" s="15" t="s">
        <v>207</v>
      </c>
      <c r="E168" s="3"/>
      <c r="F168" s="60">
        <v>-19886.38</v>
      </c>
      <c r="G168" s="60">
        <v>-30733.25</v>
      </c>
      <c r="H168" s="61">
        <v>-21147.93</v>
      </c>
      <c r="I168" s="64">
        <v>-19875.14</v>
      </c>
      <c r="J168" s="3"/>
      <c r="K168" s="3">
        <f t="shared" si="2"/>
        <v>-91642.7</v>
      </c>
    </row>
    <row r="169" spans="1:11" x14ac:dyDescent="0.3">
      <c r="A169" s="1">
        <v>635</v>
      </c>
      <c r="B169" s="1">
        <v>515</v>
      </c>
      <c r="C169" s="1"/>
      <c r="D169" s="15" t="s">
        <v>155</v>
      </c>
      <c r="E169" s="3"/>
      <c r="F169" s="60">
        <v>-20487.150000000001</v>
      </c>
      <c r="G169" s="60">
        <v>-29309.02</v>
      </c>
      <c r="H169" s="61">
        <v>-28918.58</v>
      </c>
      <c r="I169" s="64">
        <v>-34511.879999999997</v>
      </c>
      <c r="J169" s="3"/>
      <c r="K169" s="3">
        <f t="shared" si="2"/>
        <v>-113226.63</v>
      </c>
    </row>
    <row r="170" spans="1:11" x14ac:dyDescent="0.3">
      <c r="A170" s="1">
        <v>1456</v>
      </c>
      <c r="B170" s="1">
        <v>816</v>
      </c>
      <c r="C170" s="1"/>
      <c r="D170" s="15" t="s">
        <v>208</v>
      </c>
      <c r="E170" s="3"/>
      <c r="F170" s="60">
        <v>-58238.63</v>
      </c>
      <c r="G170" s="60">
        <v>-79285.820000000007</v>
      </c>
      <c r="H170" s="61">
        <v>-70192.320000000007</v>
      </c>
      <c r="I170" s="64">
        <v>-79790.490000000005</v>
      </c>
      <c r="J170" s="3"/>
      <c r="K170" s="3">
        <f t="shared" si="2"/>
        <v>-287507.26</v>
      </c>
    </row>
    <row r="171" spans="1:11" x14ac:dyDescent="0.3">
      <c r="A171" s="1">
        <v>646</v>
      </c>
      <c r="B171" s="1">
        <v>517</v>
      </c>
      <c r="C171" s="1"/>
      <c r="D171" s="15" t="s">
        <v>156</v>
      </c>
      <c r="E171" s="3"/>
      <c r="F171" s="60">
        <v>-53023.24</v>
      </c>
      <c r="G171" s="60">
        <v>-72320.800000000003</v>
      </c>
      <c r="H171" s="61">
        <v>-68009.72</v>
      </c>
      <c r="I171" s="64">
        <v>-93953.73</v>
      </c>
      <c r="J171" s="3"/>
      <c r="K171" s="3">
        <f t="shared" si="2"/>
        <v>-287307.49</v>
      </c>
    </row>
    <row r="172" spans="1:11" x14ac:dyDescent="0.3">
      <c r="A172" s="1">
        <v>1457</v>
      </c>
      <c r="B172" s="1">
        <v>818</v>
      </c>
      <c r="C172" s="1"/>
      <c r="D172" s="15" t="s">
        <v>209</v>
      </c>
      <c r="E172" s="3"/>
      <c r="F172" s="60">
        <v>-36061.589999999997</v>
      </c>
      <c r="G172" s="60">
        <v>-39226.980000000003</v>
      </c>
      <c r="H172" s="61">
        <v>-46054.9</v>
      </c>
      <c r="I172" s="64">
        <v>-56721.56</v>
      </c>
      <c r="J172" s="3"/>
      <c r="K172" s="3">
        <f t="shared" si="2"/>
        <v>-178065.03</v>
      </c>
    </row>
    <row r="173" spans="1:11" x14ac:dyDescent="0.3">
      <c r="A173" s="1">
        <v>1458</v>
      </c>
      <c r="B173" s="1">
        <v>819</v>
      </c>
      <c r="C173" s="1"/>
      <c r="D173" s="15" t="s">
        <v>210</v>
      </c>
      <c r="E173" s="3"/>
      <c r="F173" s="60">
        <v>-6860.47</v>
      </c>
      <c r="G173" s="60">
        <v>-8910.68</v>
      </c>
      <c r="H173" s="61">
        <v>0</v>
      </c>
      <c r="I173" s="64">
        <v>0</v>
      </c>
      <c r="J173" s="3"/>
      <c r="K173" s="3">
        <f t="shared" si="2"/>
        <v>-15771.150000000001</v>
      </c>
    </row>
    <row r="174" spans="1:11" x14ac:dyDescent="0.3">
      <c r="A174" s="1">
        <v>1459</v>
      </c>
      <c r="B174" s="1">
        <v>820</v>
      </c>
      <c r="C174" s="1"/>
      <c r="D174" s="15" t="s">
        <v>211</v>
      </c>
      <c r="E174" s="3"/>
      <c r="F174" s="60">
        <v>-3866.1</v>
      </c>
      <c r="G174" s="60">
        <v>-8888.66</v>
      </c>
      <c r="H174" s="61">
        <v>-2766.65</v>
      </c>
      <c r="I174" s="64">
        <v>-2615.4499999999998</v>
      </c>
      <c r="J174" s="3"/>
      <c r="K174" s="3">
        <f t="shared" si="2"/>
        <v>-18136.86</v>
      </c>
    </row>
    <row r="175" spans="1:11" x14ac:dyDescent="0.3">
      <c r="A175" s="1">
        <v>1460</v>
      </c>
      <c r="B175" s="1">
        <v>821</v>
      </c>
      <c r="C175" s="1"/>
      <c r="D175" s="15" t="s">
        <v>212</v>
      </c>
      <c r="E175" s="3"/>
      <c r="F175" s="60">
        <v>-12824.54</v>
      </c>
      <c r="G175" s="60">
        <v>-12799.25</v>
      </c>
      <c r="H175" s="61">
        <v>-14019.16</v>
      </c>
      <c r="I175" s="64">
        <v>-32482.82</v>
      </c>
      <c r="J175" s="3"/>
      <c r="K175" s="3">
        <f t="shared" si="2"/>
        <v>-72125.76999999999</v>
      </c>
    </row>
    <row r="176" spans="1:11" x14ac:dyDescent="0.3">
      <c r="A176" s="1">
        <v>1615</v>
      </c>
      <c r="B176" s="1">
        <v>822</v>
      </c>
      <c r="C176" s="1"/>
      <c r="D176" s="15" t="s">
        <v>213</v>
      </c>
      <c r="E176" s="3"/>
      <c r="F176" s="60">
        <v>-16920.55</v>
      </c>
      <c r="G176" s="60">
        <v>-20370.259999999998</v>
      </c>
      <c r="H176" s="61">
        <v>-13234.13</v>
      </c>
      <c r="I176" s="64">
        <v>-19566.82</v>
      </c>
      <c r="J176" s="3"/>
      <c r="K176" s="3">
        <f t="shared" si="2"/>
        <v>-70091.759999999995</v>
      </c>
    </row>
    <row r="177" spans="1:11" x14ac:dyDescent="0.3">
      <c r="A177" s="1">
        <v>1461</v>
      </c>
      <c r="B177" s="1">
        <v>823</v>
      </c>
      <c r="C177" s="1"/>
      <c r="D177" s="15" t="s">
        <v>214</v>
      </c>
      <c r="E177" s="3"/>
      <c r="F177" s="60">
        <v>-15283.22</v>
      </c>
      <c r="G177" s="60">
        <v>-41389.919999999998</v>
      </c>
      <c r="H177" s="61">
        <v>-32688.65</v>
      </c>
      <c r="I177" s="64">
        <v>-30548.15</v>
      </c>
      <c r="J177" s="3"/>
      <c r="K177" s="3">
        <f t="shared" si="2"/>
        <v>-119909.94</v>
      </c>
    </row>
    <row r="178" spans="1:11" x14ac:dyDescent="0.3">
      <c r="A178" s="1">
        <v>1462</v>
      </c>
      <c r="B178" s="1">
        <v>824</v>
      </c>
      <c r="C178" s="1"/>
      <c r="D178" s="15" t="s">
        <v>215</v>
      </c>
      <c r="E178" s="3"/>
      <c r="F178" s="60">
        <v>0</v>
      </c>
      <c r="G178" s="60">
        <v>0</v>
      </c>
      <c r="H178" s="61">
        <v>0</v>
      </c>
      <c r="I178" s="64">
        <v>-2405.46</v>
      </c>
      <c r="J178" s="3"/>
      <c r="K178" s="3">
        <f t="shared" si="2"/>
        <v>-2405.46</v>
      </c>
    </row>
    <row r="179" spans="1:11" x14ac:dyDescent="0.3">
      <c r="A179" s="1">
        <v>1464</v>
      </c>
      <c r="B179" s="1">
        <v>825</v>
      </c>
      <c r="C179" s="1"/>
      <c r="D179" s="15" t="s">
        <v>216</v>
      </c>
      <c r="E179" s="3"/>
      <c r="F179" s="60">
        <v>0</v>
      </c>
      <c r="G179" s="60">
        <v>0</v>
      </c>
      <c r="H179" s="61">
        <v>-4615.1899999999996</v>
      </c>
      <c r="I179" s="64">
        <v>0</v>
      </c>
      <c r="J179" s="3"/>
      <c r="K179" s="3">
        <f t="shared" si="2"/>
        <v>-4615.1899999999996</v>
      </c>
    </row>
    <row r="180" spans="1:11" x14ac:dyDescent="0.3">
      <c r="A180" s="1">
        <v>1465</v>
      </c>
      <c r="B180" s="1">
        <v>826</v>
      </c>
      <c r="C180" s="1"/>
      <c r="D180" s="15" t="s">
        <v>217</v>
      </c>
      <c r="E180" s="3"/>
      <c r="F180" s="60">
        <v>-10823.63</v>
      </c>
      <c r="G180" s="60">
        <v>-13335.33</v>
      </c>
      <c r="H180" s="61">
        <v>-21299.63</v>
      </c>
      <c r="I180" s="64">
        <v>-11095.06</v>
      </c>
      <c r="J180" s="3"/>
      <c r="K180" s="3">
        <f t="shared" si="2"/>
        <v>-56553.649999999994</v>
      </c>
    </row>
    <row r="181" spans="1:11" x14ac:dyDescent="0.3">
      <c r="A181" s="1">
        <v>703</v>
      </c>
      <c r="B181" s="1">
        <v>528</v>
      </c>
      <c r="C181" s="1"/>
      <c r="D181" s="15" t="s">
        <v>162</v>
      </c>
      <c r="E181" s="3"/>
      <c r="F181" s="60">
        <v>-5013.63</v>
      </c>
      <c r="G181" s="60">
        <v>-5019.6499999999996</v>
      </c>
      <c r="H181" s="61">
        <v>-1073.3499999999999</v>
      </c>
      <c r="I181" s="64">
        <v>-5504.11</v>
      </c>
      <c r="J181" s="3"/>
      <c r="K181" s="3">
        <f t="shared" si="2"/>
        <v>-16610.739999999998</v>
      </c>
    </row>
    <row r="182" spans="1:11" x14ac:dyDescent="0.3">
      <c r="A182" s="1">
        <v>707</v>
      </c>
      <c r="B182" s="1">
        <v>529</v>
      </c>
      <c r="C182" s="1"/>
      <c r="D182" s="15" t="s">
        <v>163</v>
      </c>
      <c r="E182" s="3"/>
      <c r="F182" s="60">
        <v>-13298.45</v>
      </c>
      <c r="G182" s="60">
        <v>-23649.96</v>
      </c>
      <c r="H182" s="61">
        <v>-19539.82</v>
      </c>
      <c r="I182" s="64">
        <v>-48304.49</v>
      </c>
      <c r="J182" s="3"/>
      <c r="K182" s="3">
        <f t="shared" si="2"/>
        <v>-104792.72</v>
      </c>
    </row>
    <row r="183" spans="1:11" x14ac:dyDescent="0.3">
      <c r="A183" s="1">
        <v>713</v>
      </c>
      <c r="B183" s="1">
        <v>530</v>
      </c>
      <c r="C183" s="1">
        <v>890</v>
      </c>
      <c r="D183" s="15" t="s">
        <v>164</v>
      </c>
      <c r="E183" s="3"/>
      <c r="F183" s="60">
        <v>-3144.86</v>
      </c>
      <c r="G183" s="60">
        <v>-4808.05</v>
      </c>
      <c r="H183" s="61">
        <v>-4486</v>
      </c>
      <c r="I183" s="64">
        <v>-4218.04</v>
      </c>
      <c r="J183" s="3"/>
      <c r="K183" s="3">
        <f t="shared" si="2"/>
        <v>-16656.95</v>
      </c>
    </row>
    <row r="184" spans="1:11" x14ac:dyDescent="0.3">
      <c r="A184" s="1">
        <v>718</v>
      </c>
      <c r="B184" s="1">
        <v>531</v>
      </c>
      <c r="C184" s="1">
        <v>843</v>
      </c>
      <c r="D184" s="15" t="s">
        <v>165</v>
      </c>
      <c r="E184" s="3"/>
      <c r="F184" s="60">
        <v>-4378.8999999999996</v>
      </c>
      <c r="G184" s="60">
        <v>-585.92999999999995</v>
      </c>
      <c r="H184" s="61">
        <v>-1469.24</v>
      </c>
      <c r="I184" s="64">
        <v>-18386.080000000002</v>
      </c>
      <c r="J184" s="3"/>
      <c r="K184" s="3">
        <f t="shared" si="2"/>
        <v>-24820.15</v>
      </c>
    </row>
    <row r="185" spans="1:11" x14ac:dyDescent="0.3">
      <c r="A185" s="1">
        <v>722</v>
      </c>
      <c r="B185" s="1">
        <v>532</v>
      </c>
      <c r="C185" s="1"/>
      <c r="D185" s="15" t="s">
        <v>166</v>
      </c>
      <c r="E185" s="3"/>
      <c r="F185" s="60">
        <v>0</v>
      </c>
      <c r="G185" s="60">
        <v>0</v>
      </c>
      <c r="H185" s="61">
        <v>0</v>
      </c>
      <c r="I185" s="64">
        <v>0</v>
      </c>
      <c r="J185" s="3"/>
      <c r="K185" s="3">
        <f t="shared" si="2"/>
        <v>0</v>
      </c>
    </row>
    <row r="186" spans="1:11" x14ac:dyDescent="0.3">
      <c r="A186" s="1">
        <v>726</v>
      </c>
      <c r="B186" s="1">
        <v>533</v>
      </c>
      <c r="C186" s="1"/>
      <c r="D186" s="15" t="s">
        <v>167</v>
      </c>
      <c r="E186" s="3"/>
      <c r="F186" s="60">
        <v>0</v>
      </c>
      <c r="G186" s="60">
        <v>0</v>
      </c>
      <c r="H186" s="61">
        <v>0</v>
      </c>
      <c r="I186" s="64">
        <v>0</v>
      </c>
      <c r="J186" s="3"/>
      <c r="K186" s="3">
        <f t="shared" si="2"/>
        <v>0</v>
      </c>
    </row>
    <row r="187" spans="1:11" x14ac:dyDescent="0.3">
      <c r="A187" s="1">
        <v>1466</v>
      </c>
      <c r="B187" s="1">
        <v>834</v>
      </c>
      <c r="C187" s="1"/>
      <c r="D187" s="15" t="s">
        <v>218</v>
      </c>
      <c r="E187" s="3"/>
      <c r="F187" s="60">
        <v>-15619.48</v>
      </c>
      <c r="G187" s="60">
        <v>-18132.66</v>
      </c>
      <c r="H187" s="61">
        <v>-11261.47</v>
      </c>
      <c r="I187" s="64">
        <v>-17274.689999999999</v>
      </c>
      <c r="J187" s="3"/>
      <c r="K187" s="3">
        <f t="shared" si="2"/>
        <v>-62288.3</v>
      </c>
    </row>
    <row r="188" spans="1:11" x14ac:dyDescent="0.3">
      <c r="A188" s="1">
        <v>743</v>
      </c>
      <c r="B188" s="1">
        <v>535</v>
      </c>
      <c r="C188" s="1"/>
      <c r="D188" s="15" t="s">
        <v>168</v>
      </c>
      <c r="E188" s="3"/>
      <c r="F188" s="60">
        <v>-30621.22</v>
      </c>
      <c r="G188" s="60">
        <v>-40639.19</v>
      </c>
      <c r="H188" s="61">
        <v>-31504.18</v>
      </c>
      <c r="I188" s="64">
        <v>-46753.97</v>
      </c>
      <c r="J188" s="3"/>
      <c r="K188" s="3">
        <f t="shared" si="2"/>
        <v>-149518.56</v>
      </c>
    </row>
    <row r="189" spans="1:11" x14ac:dyDescent="0.3">
      <c r="A189" s="1">
        <v>753</v>
      </c>
      <c r="B189" s="1">
        <v>537</v>
      </c>
      <c r="C189" s="1"/>
      <c r="D189" s="15" t="s">
        <v>169</v>
      </c>
      <c r="E189" s="3"/>
      <c r="F189" s="60">
        <v>-227.01</v>
      </c>
      <c r="G189" s="60">
        <v>0</v>
      </c>
      <c r="H189" s="61">
        <v>0</v>
      </c>
      <c r="I189" s="64">
        <v>-352.74</v>
      </c>
      <c r="J189" s="3"/>
      <c r="K189" s="3">
        <f t="shared" si="2"/>
        <v>-579.75</v>
      </c>
    </row>
    <row r="190" spans="1:11" x14ac:dyDescent="0.3">
      <c r="A190" s="1">
        <v>1467</v>
      </c>
      <c r="B190" s="1">
        <v>838</v>
      </c>
      <c r="C190" s="1"/>
      <c r="D190" s="15" t="s">
        <v>219</v>
      </c>
      <c r="E190" s="3"/>
      <c r="F190" s="60">
        <v>-7344.28</v>
      </c>
      <c r="G190" s="60">
        <v>-19339.84</v>
      </c>
      <c r="H190" s="61">
        <v>-18028.669999999998</v>
      </c>
      <c r="I190" s="64">
        <v>-18587.7</v>
      </c>
      <c r="J190" s="3"/>
      <c r="K190" s="3">
        <f t="shared" si="2"/>
        <v>-63300.489999999991</v>
      </c>
    </row>
    <row r="191" spans="1:11" x14ac:dyDescent="0.3">
      <c r="A191" s="1">
        <v>1468</v>
      </c>
      <c r="B191" s="1">
        <v>839</v>
      </c>
      <c r="C191" s="1"/>
      <c r="D191" s="15" t="s">
        <v>220</v>
      </c>
      <c r="E191" s="3"/>
      <c r="F191" s="60">
        <v>0</v>
      </c>
      <c r="G191" s="60">
        <v>0</v>
      </c>
      <c r="H191" s="61">
        <v>0</v>
      </c>
      <c r="I191" s="64">
        <v>0</v>
      </c>
      <c r="J191" s="3"/>
      <c r="K191" s="3">
        <f t="shared" si="2"/>
        <v>0</v>
      </c>
    </row>
    <row r="192" spans="1:11" x14ac:dyDescent="0.3">
      <c r="A192" s="1">
        <v>765</v>
      </c>
      <c r="B192" s="1">
        <v>540</v>
      </c>
      <c r="C192" s="1"/>
      <c r="D192" s="15" t="s">
        <v>170</v>
      </c>
      <c r="E192" s="3"/>
      <c r="F192" s="60">
        <v>-42902.09</v>
      </c>
      <c r="G192" s="60">
        <v>-54247.21</v>
      </c>
      <c r="H192" s="61">
        <v>-49794.41</v>
      </c>
      <c r="I192" s="64">
        <v>-42664.43</v>
      </c>
      <c r="J192" s="3"/>
      <c r="K192" s="3">
        <f t="shared" si="2"/>
        <v>-189608.13999999998</v>
      </c>
    </row>
    <row r="193" spans="1:11" x14ac:dyDescent="0.3">
      <c r="A193" s="1">
        <v>774</v>
      </c>
      <c r="B193" s="1">
        <v>541</v>
      </c>
      <c r="C193" s="1">
        <v>843</v>
      </c>
      <c r="D193" s="15" t="s">
        <v>171</v>
      </c>
      <c r="E193" s="3"/>
      <c r="F193" s="60">
        <v>-7099.19</v>
      </c>
      <c r="G193" s="60">
        <v>-10361.1</v>
      </c>
      <c r="H193" s="61">
        <v>-11329.05</v>
      </c>
      <c r="I193" s="64">
        <v>-20601.62</v>
      </c>
      <c r="J193" s="3"/>
      <c r="K193" s="3">
        <f t="shared" si="2"/>
        <v>-49390.96</v>
      </c>
    </row>
    <row r="194" spans="1:11" x14ac:dyDescent="0.3">
      <c r="A194" s="1">
        <v>780</v>
      </c>
      <c r="B194" s="1">
        <v>542</v>
      </c>
      <c r="C194" s="1">
        <v>899</v>
      </c>
      <c r="D194" s="15" t="s">
        <v>172</v>
      </c>
      <c r="E194" s="3"/>
      <c r="F194" s="60">
        <v>0</v>
      </c>
      <c r="G194" s="60">
        <v>0</v>
      </c>
      <c r="H194" s="61">
        <v>0</v>
      </c>
      <c r="I194" s="64">
        <v>0</v>
      </c>
      <c r="J194" s="3"/>
      <c r="K194" s="3">
        <f t="shared" si="2"/>
        <v>0</v>
      </c>
    </row>
    <row r="195" spans="1:11" x14ac:dyDescent="0.3">
      <c r="A195" s="1">
        <v>789</v>
      </c>
      <c r="B195" s="1">
        <v>544</v>
      </c>
      <c r="C195" s="1"/>
      <c r="D195" s="15" t="s">
        <v>173</v>
      </c>
      <c r="E195" s="3"/>
      <c r="F195" s="60">
        <v>-10558.08</v>
      </c>
      <c r="G195" s="60">
        <v>-21458.240000000002</v>
      </c>
      <c r="H195" s="61">
        <v>-19825.73</v>
      </c>
      <c r="I195" s="64">
        <v>-23226.48</v>
      </c>
      <c r="J195" s="3"/>
      <c r="K195" s="3">
        <f t="shared" si="2"/>
        <v>-75068.53</v>
      </c>
    </row>
    <row r="196" spans="1:11" x14ac:dyDescent="0.3">
      <c r="A196" s="1">
        <v>795</v>
      </c>
      <c r="B196" s="1">
        <v>545</v>
      </c>
      <c r="C196" s="1"/>
      <c r="D196" s="15" t="s">
        <v>174</v>
      </c>
      <c r="E196" s="3"/>
      <c r="F196" s="60">
        <v>0</v>
      </c>
      <c r="G196" s="60">
        <v>0</v>
      </c>
      <c r="H196" s="61">
        <v>0</v>
      </c>
      <c r="I196" s="64">
        <v>0</v>
      </c>
      <c r="J196" s="3"/>
      <c r="K196" s="3">
        <f t="shared" si="2"/>
        <v>0</v>
      </c>
    </row>
    <row r="197" spans="1:11" x14ac:dyDescent="0.3">
      <c r="A197" s="1">
        <v>826</v>
      </c>
      <c r="B197" s="1">
        <v>549</v>
      </c>
      <c r="C197" s="1"/>
      <c r="D197" s="15" t="s">
        <v>176</v>
      </c>
      <c r="E197" s="3"/>
      <c r="F197" s="60">
        <v>-23692.83</v>
      </c>
      <c r="G197" s="60">
        <v>-34641.67</v>
      </c>
      <c r="H197" s="61">
        <v>-41131.199999999997</v>
      </c>
      <c r="I197" s="64">
        <v>-41938.92</v>
      </c>
      <c r="J197" s="3"/>
      <c r="K197" s="3">
        <f t="shared" si="2"/>
        <v>-141404.62</v>
      </c>
    </row>
    <row r="198" spans="1:11" x14ac:dyDescent="0.3">
      <c r="A198" s="1">
        <v>1500</v>
      </c>
      <c r="B198" s="1">
        <v>850</v>
      </c>
      <c r="C198" s="1"/>
      <c r="D198" s="15" t="s">
        <v>221</v>
      </c>
      <c r="E198" s="3"/>
      <c r="F198" s="60">
        <v>0</v>
      </c>
      <c r="G198" s="60">
        <v>0</v>
      </c>
      <c r="H198" s="61">
        <v>0</v>
      </c>
      <c r="I198" s="64">
        <v>0</v>
      </c>
      <c r="J198" s="3"/>
      <c r="K198" s="3">
        <f t="shared" si="2"/>
        <v>0</v>
      </c>
    </row>
    <row r="199" spans="1:11" x14ac:dyDescent="0.3">
      <c r="A199" s="1">
        <v>839</v>
      </c>
      <c r="B199" s="1">
        <v>551</v>
      </c>
      <c r="C199" s="1"/>
      <c r="D199" s="15" t="s">
        <v>177</v>
      </c>
      <c r="E199" s="3"/>
      <c r="F199" s="60">
        <v>0</v>
      </c>
      <c r="G199" s="60">
        <v>-5303.94</v>
      </c>
      <c r="H199" s="61">
        <v>-11433.6</v>
      </c>
      <c r="I199" s="64">
        <v>-11101.66</v>
      </c>
      <c r="J199" s="3"/>
      <c r="K199" s="3">
        <f t="shared" ref="K199:K262" si="3">SUM(E199:J199)</f>
        <v>-27839.200000000001</v>
      </c>
    </row>
    <row r="200" spans="1:11" x14ac:dyDescent="0.3">
      <c r="A200" s="1">
        <v>847</v>
      </c>
      <c r="B200" s="1">
        <v>552</v>
      </c>
      <c r="C200" s="1"/>
      <c r="D200" s="15" t="s">
        <v>178</v>
      </c>
      <c r="E200" s="3"/>
      <c r="F200" s="60">
        <v>-105925.93</v>
      </c>
      <c r="G200" s="60">
        <v>-145133.93</v>
      </c>
      <c r="H200" s="61">
        <v>-118312.84</v>
      </c>
      <c r="I200" s="64">
        <v>-165499.26999999999</v>
      </c>
      <c r="J200" s="3"/>
      <c r="K200" s="3">
        <f t="shared" si="3"/>
        <v>-534871.97</v>
      </c>
    </row>
    <row r="201" spans="1:11" x14ac:dyDescent="0.3">
      <c r="A201" s="1">
        <v>854</v>
      </c>
      <c r="B201" s="1">
        <v>553</v>
      </c>
      <c r="C201" s="1"/>
      <c r="D201" s="15" t="s">
        <v>179</v>
      </c>
      <c r="E201" s="3"/>
      <c r="F201" s="60">
        <v>-10028.879999999999</v>
      </c>
      <c r="G201" s="60">
        <v>-14893.34</v>
      </c>
      <c r="H201" s="61">
        <v>-7017.26</v>
      </c>
      <c r="I201" s="64">
        <v>-8535.89</v>
      </c>
      <c r="J201" s="3"/>
      <c r="K201" s="3">
        <f t="shared" si="3"/>
        <v>-40475.370000000003</v>
      </c>
    </row>
    <row r="202" spans="1:11" x14ac:dyDescent="0.3">
      <c r="A202" s="1">
        <v>860</v>
      </c>
      <c r="B202" s="1">
        <v>554</v>
      </c>
      <c r="C202" s="1"/>
      <c r="D202" s="15" t="s">
        <v>180</v>
      </c>
      <c r="E202" s="3"/>
      <c r="F202" s="60">
        <v>-35713.93</v>
      </c>
      <c r="G202" s="60">
        <v>-39670.79</v>
      </c>
      <c r="H202" s="61">
        <v>-19207</v>
      </c>
      <c r="I202" s="64">
        <v>-23744.42</v>
      </c>
      <c r="J202" s="3"/>
      <c r="K202" s="3">
        <f t="shared" si="3"/>
        <v>-118336.14</v>
      </c>
    </row>
    <row r="203" spans="1:11" x14ac:dyDescent="0.3">
      <c r="A203" s="1">
        <v>874</v>
      </c>
      <c r="B203" s="1">
        <v>555</v>
      </c>
      <c r="C203" s="1"/>
      <c r="D203" s="15" t="s">
        <v>181</v>
      </c>
      <c r="E203" s="3"/>
      <c r="F203" s="60">
        <v>-1141.76</v>
      </c>
      <c r="G203" s="60">
        <v>-1136.3399999999999</v>
      </c>
      <c r="H203" s="61">
        <v>-193.83</v>
      </c>
      <c r="I203" s="64">
        <v>-34.64</v>
      </c>
      <c r="J203" s="3"/>
      <c r="K203" s="3">
        <f t="shared" si="3"/>
        <v>-2506.5699999999997</v>
      </c>
    </row>
    <row r="204" spans="1:11" x14ac:dyDescent="0.3">
      <c r="A204" s="1">
        <v>1826</v>
      </c>
      <c r="B204" s="1">
        <v>856</v>
      </c>
      <c r="C204" s="1"/>
      <c r="D204" s="17" t="s">
        <v>268</v>
      </c>
      <c r="E204" s="3"/>
      <c r="F204" s="60">
        <v>-46955.21</v>
      </c>
      <c r="G204" s="60">
        <v>-68647.86</v>
      </c>
      <c r="H204" s="61">
        <v>-66288.789999999994</v>
      </c>
      <c r="I204" s="64">
        <v>-77868.41</v>
      </c>
      <c r="J204" s="3"/>
      <c r="K204" s="3">
        <f t="shared" si="3"/>
        <v>-259760.27</v>
      </c>
    </row>
    <row r="205" spans="1:11" x14ac:dyDescent="0.3">
      <c r="A205" s="1">
        <v>888</v>
      </c>
      <c r="B205" s="1">
        <v>557</v>
      </c>
      <c r="C205" s="1"/>
      <c r="D205" s="15" t="s">
        <v>182</v>
      </c>
      <c r="E205" s="3"/>
      <c r="F205" s="60">
        <v>-26235.1</v>
      </c>
      <c r="G205" s="60">
        <v>-48903.49</v>
      </c>
      <c r="H205" s="61">
        <v>-45577.07</v>
      </c>
      <c r="I205" s="64">
        <v>-81543.33</v>
      </c>
      <c r="J205" s="3"/>
      <c r="K205" s="3">
        <f t="shared" si="3"/>
        <v>-202258.99</v>
      </c>
    </row>
    <row r="206" spans="1:11" x14ac:dyDescent="0.3">
      <c r="A206" s="1">
        <v>898</v>
      </c>
      <c r="B206" s="1">
        <v>558</v>
      </c>
      <c r="C206" s="1"/>
      <c r="D206" s="15" t="s">
        <v>183</v>
      </c>
      <c r="E206" s="3"/>
      <c r="F206" s="60">
        <v>0</v>
      </c>
      <c r="G206" s="60">
        <v>0</v>
      </c>
      <c r="H206" s="61">
        <v>0</v>
      </c>
      <c r="I206" s="64">
        <v>0</v>
      </c>
      <c r="J206" s="3"/>
      <c r="K206" s="3">
        <f t="shared" si="3"/>
        <v>0</v>
      </c>
    </row>
    <row r="207" spans="1:11" x14ac:dyDescent="0.3">
      <c r="A207" s="1">
        <v>905</v>
      </c>
      <c r="B207" s="1">
        <v>559</v>
      </c>
      <c r="C207" s="1"/>
      <c r="D207" s="15" t="s">
        <v>184</v>
      </c>
      <c r="E207" s="3"/>
      <c r="F207" s="60">
        <v>-7378.54</v>
      </c>
      <c r="G207" s="60">
        <v>-14883.86</v>
      </c>
      <c r="H207" s="61">
        <v>-494.7</v>
      </c>
      <c r="I207" s="64">
        <v>-12174.89</v>
      </c>
      <c r="J207" s="3"/>
      <c r="K207" s="3">
        <f t="shared" si="3"/>
        <v>-34931.990000000005</v>
      </c>
    </row>
    <row r="208" spans="1:11" x14ac:dyDescent="0.3">
      <c r="A208" s="1">
        <v>913</v>
      </c>
      <c r="B208" s="1">
        <v>560</v>
      </c>
      <c r="C208" s="1"/>
      <c r="D208" s="15" t="s">
        <v>185</v>
      </c>
      <c r="E208" s="3"/>
      <c r="F208" s="60">
        <v>0</v>
      </c>
      <c r="G208" s="60">
        <v>0</v>
      </c>
      <c r="H208" s="61">
        <v>0</v>
      </c>
      <c r="I208" s="64">
        <v>0</v>
      </c>
      <c r="J208" s="3"/>
      <c r="K208" s="3">
        <f t="shared" si="3"/>
        <v>0</v>
      </c>
    </row>
    <row r="209" spans="1:11" x14ac:dyDescent="0.3">
      <c r="A209" s="1">
        <v>922</v>
      </c>
      <c r="B209" s="1">
        <v>561</v>
      </c>
      <c r="C209" s="1"/>
      <c r="D209" s="15" t="s">
        <v>186</v>
      </c>
      <c r="E209" s="3"/>
      <c r="F209" s="60">
        <v>-7062.21</v>
      </c>
      <c r="G209" s="60">
        <v>-9774.4599999999991</v>
      </c>
      <c r="H209" s="61">
        <v>-21079.55</v>
      </c>
      <c r="I209" s="64">
        <v>-35510.239999999998</v>
      </c>
      <c r="J209" s="3"/>
      <c r="K209" s="3">
        <f t="shared" si="3"/>
        <v>-73426.459999999992</v>
      </c>
    </row>
    <row r="210" spans="1:11" x14ac:dyDescent="0.3">
      <c r="A210" s="1">
        <v>932</v>
      </c>
      <c r="B210" s="1">
        <v>563</v>
      </c>
      <c r="C210" s="1">
        <v>881</v>
      </c>
      <c r="D210" s="15" t="s">
        <v>187</v>
      </c>
      <c r="E210" s="3"/>
      <c r="F210" s="60">
        <v>-128.57</v>
      </c>
      <c r="G210" s="60">
        <v>-1461.6</v>
      </c>
      <c r="H210" s="61">
        <v>-1722.14</v>
      </c>
      <c r="I210" s="64">
        <v>-6576.13</v>
      </c>
      <c r="J210" s="3"/>
      <c r="K210" s="3">
        <f t="shared" si="3"/>
        <v>-9888.44</v>
      </c>
    </row>
    <row r="211" spans="1:11" x14ac:dyDescent="0.3">
      <c r="A211" s="1">
        <v>936</v>
      </c>
      <c r="B211" s="1">
        <v>564</v>
      </c>
      <c r="C211" s="1"/>
      <c r="D211" s="15" t="s">
        <v>188</v>
      </c>
      <c r="E211" s="3"/>
      <c r="F211" s="60">
        <v>-4875.78</v>
      </c>
      <c r="G211" s="60">
        <v>-6304.25</v>
      </c>
      <c r="H211" s="61">
        <v>-4755.46</v>
      </c>
      <c r="I211" s="64">
        <v>-5149.04</v>
      </c>
      <c r="J211" s="3"/>
      <c r="K211" s="3">
        <f t="shared" si="3"/>
        <v>-21084.53</v>
      </c>
    </row>
    <row r="212" spans="1:11" x14ac:dyDescent="0.3">
      <c r="A212" s="1">
        <v>944</v>
      </c>
      <c r="B212" s="1">
        <v>565</v>
      </c>
      <c r="C212" s="1"/>
      <c r="D212" s="15" t="s">
        <v>189</v>
      </c>
      <c r="E212" s="3"/>
      <c r="F212" s="60">
        <v>0</v>
      </c>
      <c r="G212" s="60">
        <v>0</v>
      </c>
      <c r="H212" s="61">
        <v>0</v>
      </c>
      <c r="I212" s="64">
        <v>0</v>
      </c>
      <c r="J212" s="3"/>
      <c r="K212" s="3">
        <f t="shared" si="3"/>
        <v>0</v>
      </c>
    </row>
    <row r="213" spans="1:11" x14ac:dyDescent="0.3">
      <c r="A213" s="1">
        <v>1469</v>
      </c>
      <c r="B213" s="1">
        <v>867</v>
      </c>
      <c r="C213" s="1"/>
      <c r="D213" s="15" t="s">
        <v>222</v>
      </c>
      <c r="E213" s="3"/>
      <c r="F213" s="60">
        <v>-15909.64</v>
      </c>
      <c r="G213" s="60">
        <v>-12828.68</v>
      </c>
      <c r="H213" s="61">
        <v>-15398.59</v>
      </c>
      <c r="I213" s="64">
        <v>-21429.65</v>
      </c>
      <c r="J213" s="3"/>
      <c r="K213" s="3">
        <f t="shared" si="3"/>
        <v>-65566.559999999998</v>
      </c>
    </row>
    <row r="214" spans="1:11" x14ac:dyDescent="0.3">
      <c r="A214" s="1">
        <v>951</v>
      </c>
      <c r="B214" s="1">
        <v>568</v>
      </c>
      <c r="C214" s="1"/>
      <c r="D214" s="15" t="s">
        <v>190</v>
      </c>
      <c r="E214" s="3"/>
      <c r="F214" s="60">
        <v>0</v>
      </c>
      <c r="G214" s="60">
        <v>0</v>
      </c>
      <c r="H214" s="61">
        <v>0</v>
      </c>
      <c r="I214" s="64">
        <v>0</v>
      </c>
      <c r="J214" s="3"/>
      <c r="K214" s="3">
        <f t="shared" si="3"/>
        <v>0</v>
      </c>
    </row>
    <row r="215" spans="1:11" x14ac:dyDescent="0.3">
      <c r="A215" s="1">
        <v>957</v>
      </c>
      <c r="B215" s="1">
        <v>570</v>
      </c>
      <c r="C215" s="1">
        <v>848</v>
      </c>
      <c r="D215" s="15" t="s">
        <v>191</v>
      </c>
      <c r="E215" s="3"/>
      <c r="F215" s="60">
        <v>0</v>
      </c>
      <c r="G215" s="60">
        <v>0</v>
      </c>
      <c r="H215" s="61">
        <v>0</v>
      </c>
      <c r="I215" s="64">
        <v>0</v>
      </c>
      <c r="J215" s="3"/>
      <c r="K215" s="3">
        <f t="shared" si="3"/>
        <v>0</v>
      </c>
    </row>
    <row r="216" spans="1:11" x14ac:dyDescent="0.3">
      <c r="A216" s="1">
        <v>1733</v>
      </c>
      <c r="B216" s="1">
        <v>871</v>
      </c>
      <c r="C216" s="1"/>
      <c r="D216" s="15" t="s">
        <v>252</v>
      </c>
      <c r="E216" s="3"/>
      <c r="F216" s="60">
        <v>-16142.8</v>
      </c>
      <c r="G216" s="60">
        <v>-24119.759999999998</v>
      </c>
      <c r="H216" s="61">
        <v>-6798.01</v>
      </c>
      <c r="I216" s="64">
        <v>-9602.17</v>
      </c>
      <c r="J216" s="3"/>
      <c r="K216" s="3">
        <f t="shared" si="3"/>
        <v>-56662.74</v>
      </c>
    </row>
    <row r="217" spans="1:11" x14ac:dyDescent="0.3">
      <c r="A217" s="1">
        <v>969</v>
      </c>
      <c r="B217" s="1">
        <v>572</v>
      </c>
      <c r="C217" s="1"/>
      <c r="D217" s="15" t="s">
        <v>192</v>
      </c>
      <c r="E217" s="3"/>
      <c r="F217" s="60">
        <v>-8723.83</v>
      </c>
      <c r="G217" s="60">
        <v>-10338.379999999999</v>
      </c>
      <c r="H217" s="61">
        <v>-11457.53</v>
      </c>
      <c r="I217" s="64">
        <v>-13498.23</v>
      </c>
      <c r="J217" s="3"/>
      <c r="K217" s="3">
        <f t="shared" si="3"/>
        <v>-44017.97</v>
      </c>
    </row>
    <row r="218" spans="1:11" x14ac:dyDescent="0.3">
      <c r="A218" s="1">
        <v>1498</v>
      </c>
      <c r="B218" s="1">
        <v>873</v>
      </c>
      <c r="C218" s="1"/>
      <c r="D218" s="15" t="s">
        <v>223</v>
      </c>
      <c r="E218" s="3"/>
      <c r="F218" s="60">
        <v>-18928.169999999998</v>
      </c>
      <c r="G218" s="60">
        <v>-25769.25</v>
      </c>
      <c r="H218" s="61">
        <v>-28479.66</v>
      </c>
      <c r="I218" s="64">
        <v>-48044.98</v>
      </c>
      <c r="J218" s="3"/>
      <c r="K218" s="3">
        <f t="shared" si="3"/>
        <v>-121222.06</v>
      </c>
    </row>
    <row r="219" spans="1:11" x14ac:dyDescent="0.3">
      <c r="A219" s="1">
        <v>976</v>
      </c>
      <c r="B219" s="1">
        <v>574</v>
      </c>
      <c r="C219" s="1"/>
      <c r="D219" s="15" t="s">
        <v>193</v>
      </c>
      <c r="E219" s="3"/>
      <c r="F219" s="60">
        <v>-13438.37</v>
      </c>
      <c r="G219" s="60">
        <v>-16466.599999999999</v>
      </c>
      <c r="H219" s="61">
        <v>-10311.219999999999</v>
      </c>
      <c r="I219" s="64">
        <v>-15259.91</v>
      </c>
      <c r="J219" s="3"/>
      <c r="K219" s="3">
        <f t="shared" si="3"/>
        <v>-55476.100000000006</v>
      </c>
    </row>
    <row r="220" spans="1:11" x14ac:dyDescent="0.3">
      <c r="A220" s="1">
        <v>984</v>
      </c>
      <c r="B220" s="1">
        <v>575</v>
      </c>
      <c r="C220" s="1"/>
      <c r="D220" s="15" t="s">
        <v>194</v>
      </c>
      <c r="E220" s="3"/>
      <c r="F220" s="60">
        <v>-26353.67</v>
      </c>
      <c r="G220" s="60">
        <v>-35145.339999999997</v>
      </c>
      <c r="H220" s="61">
        <v>-25223.54</v>
      </c>
      <c r="I220" s="64">
        <v>-28827.59</v>
      </c>
      <c r="J220" s="3"/>
      <c r="K220" s="3">
        <f t="shared" si="3"/>
        <v>-115550.13999999998</v>
      </c>
    </row>
    <row r="221" spans="1:11" x14ac:dyDescent="0.3">
      <c r="A221" s="1">
        <v>1480</v>
      </c>
      <c r="B221" s="1">
        <v>878</v>
      </c>
      <c r="C221" s="1"/>
      <c r="D221" s="15" t="s">
        <v>224</v>
      </c>
      <c r="E221" s="3"/>
      <c r="F221" s="60">
        <v>0</v>
      </c>
      <c r="G221" s="60">
        <v>0</v>
      </c>
      <c r="H221" s="61">
        <v>0</v>
      </c>
      <c r="I221" s="64">
        <v>0</v>
      </c>
      <c r="J221" s="3"/>
      <c r="K221" s="3">
        <f t="shared" si="3"/>
        <v>0</v>
      </c>
    </row>
    <row r="222" spans="1:11" x14ac:dyDescent="0.3">
      <c r="A222" s="1">
        <v>551</v>
      </c>
      <c r="B222" s="1">
        <v>501</v>
      </c>
      <c r="C222" s="1"/>
      <c r="D222" s="15" t="s">
        <v>144</v>
      </c>
      <c r="E222" s="3"/>
      <c r="F222" s="60">
        <v>-433.13</v>
      </c>
      <c r="G222" s="60">
        <v>-3629.92</v>
      </c>
      <c r="H222" s="61">
        <v>-572.6</v>
      </c>
      <c r="I222" s="64">
        <v>0</v>
      </c>
      <c r="J222" s="3"/>
      <c r="K222" s="3">
        <f t="shared" si="3"/>
        <v>-4635.6500000000005</v>
      </c>
    </row>
    <row r="223" spans="1:11" x14ac:dyDescent="0.3">
      <c r="A223" s="1">
        <v>570</v>
      </c>
      <c r="B223" s="1">
        <v>504</v>
      </c>
      <c r="C223" s="1"/>
      <c r="D223" s="15" t="s">
        <v>146</v>
      </c>
      <c r="E223" s="3"/>
      <c r="F223" s="60">
        <v>0</v>
      </c>
      <c r="G223" s="60">
        <v>0</v>
      </c>
      <c r="H223" s="61">
        <v>0</v>
      </c>
      <c r="I223" s="64">
        <v>0</v>
      </c>
      <c r="J223" s="3"/>
      <c r="K223" s="3">
        <f t="shared" si="3"/>
        <v>0</v>
      </c>
    </row>
    <row r="224" spans="1:11" x14ac:dyDescent="0.3">
      <c r="A224" s="1">
        <v>626</v>
      </c>
      <c r="B224" s="1">
        <v>512</v>
      </c>
      <c r="C224" s="1"/>
      <c r="D224" s="15" t="s">
        <v>152</v>
      </c>
      <c r="E224" s="3"/>
      <c r="F224" s="60">
        <v>0</v>
      </c>
      <c r="G224" s="60">
        <v>0</v>
      </c>
      <c r="H224" s="61">
        <v>0</v>
      </c>
      <c r="I224" s="64">
        <v>0</v>
      </c>
      <c r="J224" s="3"/>
      <c r="K224" s="3">
        <f t="shared" si="3"/>
        <v>0</v>
      </c>
    </row>
    <row r="225" spans="1:11" x14ac:dyDescent="0.3">
      <c r="A225" s="1">
        <v>628</v>
      </c>
      <c r="B225" s="1">
        <v>513</v>
      </c>
      <c r="C225" s="1"/>
      <c r="D225" s="15" t="s">
        <v>153</v>
      </c>
      <c r="E225" s="3"/>
      <c r="F225" s="63">
        <v>206.66</v>
      </c>
      <c r="G225" s="60">
        <v>0</v>
      </c>
      <c r="H225" s="61">
        <v>0</v>
      </c>
      <c r="I225" s="64">
        <v>-843.08</v>
      </c>
      <c r="J225" s="3"/>
      <c r="K225" s="3">
        <f t="shared" si="3"/>
        <v>-636.42000000000007</v>
      </c>
    </row>
    <row r="226" spans="1:11" x14ac:dyDescent="0.3">
      <c r="A226" s="1">
        <v>633</v>
      </c>
      <c r="B226" s="1">
        <v>514</v>
      </c>
      <c r="C226" s="1">
        <v>848</v>
      </c>
      <c r="D226" s="15" t="s">
        <v>154</v>
      </c>
      <c r="E226" s="3"/>
      <c r="F226" s="60">
        <v>0</v>
      </c>
      <c r="G226" s="60">
        <v>0</v>
      </c>
      <c r="H226" s="61">
        <v>0</v>
      </c>
      <c r="I226" s="64">
        <v>0</v>
      </c>
      <c r="J226" s="3"/>
      <c r="K226" s="3">
        <f t="shared" si="3"/>
        <v>0</v>
      </c>
    </row>
    <row r="227" spans="1:11" x14ac:dyDescent="0.3">
      <c r="A227" s="1">
        <v>662</v>
      </c>
      <c r="B227" s="1">
        <v>519</v>
      </c>
      <c r="C227" s="1">
        <v>877</v>
      </c>
      <c r="D227" s="15" t="s">
        <v>157</v>
      </c>
      <c r="E227" s="3"/>
      <c r="F227" s="60">
        <v>0</v>
      </c>
      <c r="G227" s="60">
        <v>0</v>
      </c>
      <c r="H227" s="61">
        <v>0</v>
      </c>
      <c r="I227" s="64">
        <v>0</v>
      </c>
      <c r="J227" s="3"/>
      <c r="K227" s="3">
        <f t="shared" si="3"/>
        <v>0</v>
      </c>
    </row>
    <row r="228" spans="1:11" x14ac:dyDescent="0.3">
      <c r="A228" s="1">
        <v>664</v>
      </c>
      <c r="B228" s="1">
        <v>520</v>
      </c>
      <c r="C228" s="1">
        <v>899</v>
      </c>
      <c r="D228" s="15" t="s">
        <v>158</v>
      </c>
      <c r="E228" s="3"/>
      <c r="F228" s="60">
        <v>0</v>
      </c>
      <c r="G228" s="60">
        <v>0</v>
      </c>
      <c r="H228" s="61">
        <v>0</v>
      </c>
      <c r="I228" s="64">
        <v>0</v>
      </c>
      <c r="J228" s="3"/>
      <c r="K228" s="3">
        <f t="shared" si="3"/>
        <v>0</v>
      </c>
    </row>
    <row r="229" spans="1:11" x14ac:dyDescent="0.3">
      <c r="A229" s="1">
        <v>681</v>
      </c>
      <c r="B229" s="1">
        <v>523</v>
      </c>
      <c r="C229" s="1"/>
      <c r="D229" s="15" t="s">
        <v>159</v>
      </c>
      <c r="E229" s="3"/>
      <c r="F229" s="60">
        <v>-3226.66</v>
      </c>
      <c r="G229" s="60">
        <v>-6271.9</v>
      </c>
      <c r="H229" s="61">
        <v>-985.37</v>
      </c>
      <c r="I229" s="64">
        <v>0</v>
      </c>
      <c r="J229" s="3"/>
      <c r="K229" s="3">
        <f t="shared" si="3"/>
        <v>-10483.93</v>
      </c>
    </row>
    <row r="230" spans="1:11" x14ac:dyDescent="0.3">
      <c r="A230" s="1">
        <v>685</v>
      </c>
      <c r="B230" s="1">
        <v>524</v>
      </c>
      <c r="C230" s="1"/>
      <c r="D230" s="15" t="s">
        <v>160</v>
      </c>
      <c r="E230" s="3"/>
      <c r="F230" s="60">
        <v>0</v>
      </c>
      <c r="G230" s="60">
        <v>0</v>
      </c>
      <c r="H230" s="61">
        <v>0</v>
      </c>
      <c r="I230" s="64">
        <v>0</v>
      </c>
      <c r="J230" s="3"/>
      <c r="K230" s="3">
        <f t="shared" si="3"/>
        <v>0</v>
      </c>
    </row>
    <row r="231" spans="1:11" x14ac:dyDescent="0.3">
      <c r="A231" s="20">
        <v>1997</v>
      </c>
      <c r="B231" s="20">
        <v>889</v>
      </c>
      <c r="C231" s="20"/>
      <c r="D231" s="21" t="s">
        <v>276</v>
      </c>
      <c r="E231" s="3"/>
      <c r="F231" s="60">
        <v>0</v>
      </c>
      <c r="G231" s="60">
        <v>0</v>
      </c>
      <c r="H231" s="61">
        <v>0</v>
      </c>
      <c r="I231" s="64">
        <v>0</v>
      </c>
      <c r="J231" s="3"/>
      <c r="K231" s="3">
        <f t="shared" si="3"/>
        <v>0</v>
      </c>
    </row>
    <row r="232" spans="1:11" x14ac:dyDescent="0.3">
      <c r="A232" s="1">
        <v>1662</v>
      </c>
      <c r="B232" s="1">
        <v>374</v>
      </c>
      <c r="C232" s="1"/>
      <c r="D232" s="15" t="s">
        <v>246</v>
      </c>
      <c r="E232" s="3"/>
      <c r="F232" s="60">
        <v>-22972.48</v>
      </c>
      <c r="G232" s="60">
        <v>-47117.8</v>
      </c>
      <c r="H232" s="61">
        <v>-44969.09</v>
      </c>
      <c r="I232" s="64">
        <v>-45393.66</v>
      </c>
      <c r="J232" s="3"/>
      <c r="K232" s="3">
        <f t="shared" si="3"/>
        <v>-160453.03</v>
      </c>
    </row>
    <row r="233" spans="1:11" x14ac:dyDescent="0.3">
      <c r="A233" s="1">
        <v>416</v>
      </c>
      <c r="B233" s="1">
        <v>381</v>
      </c>
      <c r="C233" s="1"/>
      <c r="D233" s="15" t="s">
        <v>106</v>
      </c>
      <c r="E233" s="3"/>
      <c r="F233" s="60">
        <v>-41667.49</v>
      </c>
      <c r="G233" s="60">
        <v>-58272.99</v>
      </c>
      <c r="H233" s="61">
        <v>-49940.76</v>
      </c>
      <c r="I233" s="64">
        <v>-82954.64</v>
      </c>
      <c r="J233" s="3"/>
      <c r="K233" s="3">
        <f t="shared" si="3"/>
        <v>-232835.88</v>
      </c>
    </row>
    <row r="234" spans="1:11" x14ac:dyDescent="0.3">
      <c r="A234" s="1">
        <v>427</v>
      </c>
      <c r="B234" s="1">
        <v>383</v>
      </c>
      <c r="C234" s="1"/>
      <c r="D234" s="15" t="s">
        <v>107</v>
      </c>
      <c r="E234" s="3"/>
      <c r="F234" s="60">
        <v>-20367.400000000001</v>
      </c>
      <c r="G234" s="60">
        <v>-26316.25</v>
      </c>
      <c r="H234" s="61">
        <v>-15337.65</v>
      </c>
      <c r="I234" s="64">
        <v>-21631</v>
      </c>
      <c r="J234" s="3"/>
      <c r="K234" s="3">
        <f t="shared" si="3"/>
        <v>-83652.3</v>
      </c>
    </row>
    <row r="235" spans="1:11" x14ac:dyDescent="0.3">
      <c r="A235" s="20">
        <v>1996</v>
      </c>
      <c r="B235" s="20">
        <v>386</v>
      </c>
      <c r="C235" s="20"/>
      <c r="D235" s="21" t="s">
        <v>275</v>
      </c>
      <c r="E235" s="3"/>
      <c r="F235" s="60">
        <v>-9814.5400000000009</v>
      </c>
      <c r="G235" s="60">
        <v>-12214.34</v>
      </c>
      <c r="H235" s="61">
        <v>-3346.12</v>
      </c>
      <c r="I235" s="64">
        <v>-1733.28</v>
      </c>
      <c r="J235" s="3"/>
      <c r="K235" s="3">
        <f t="shared" si="3"/>
        <v>-27108.28</v>
      </c>
    </row>
    <row r="236" spans="1:11" x14ac:dyDescent="0.3">
      <c r="A236" s="1">
        <v>1359</v>
      </c>
      <c r="B236" s="1">
        <v>388</v>
      </c>
      <c r="C236" s="1"/>
      <c r="D236" s="15" t="s">
        <v>108</v>
      </c>
      <c r="E236" s="3"/>
      <c r="F236" s="60">
        <v>0</v>
      </c>
      <c r="G236" s="60">
        <v>0</v>
      </c>
      <c r="H236" s="61">
        <v>0</v>
      </c>
      <c r="I236" s="64">
        <v>0</v>
      </c>
      <c r="J236" s="3"/>
      <c r="K236" s="3">
        <f t="shared" si="3"/>
        <v>0</v>
      </c>
    </row>
    <row r="237" spans="1:11" x14ac:dyDescent="0.3">
      <c r="A237" s="1">
        <v>434</v>
      </c>
      <c r="B237" s="1">
        <v>389</v>
      </c>
      <c r="C237" s="1"/>
      <c r="D237" s="15" t="s">
        <v>109</v>
      </c>
      <c r="E237" s="3"/>
      <c r="F237" s="60">
        <v>0</v>
      </c>
      <c r="G237" s="60">
        <v>0</v>
      </c>
      <c r="H237" s="61">
        <v>0</v>
      </c>
      <c r="I237" s="64">
        <v>0</v>
      </c>
      <c r="J237" s="3"/>
      <c r="K237" s="3">
        <f t="shared" si="3"/>
        <v>0</v>
      </c>
    </row>
    <row r="238" spans="1:11" x14ac:dyDescent="0.3">
      <c r="A238" s="1">
        <v>436</v>
      </c>
      <c r="B238" s="1">
        <v>392</v>
      </c>
      <c r="C238" s="1"/>
      <c r="D238" s="15" t="s">
        <v>110</v>
      </c>
      <c r="E238" s="3"/>
      <c r="F238" s="60">
        <v>0</v>
      </c>
      <c r="G238" s="60">
        <v>0</v>
      </c>
      <c r="H238" s="61">
        <v>0</v>
      </c>
      <c r="I238" s="64">
        <v>0</v>
      </c>
      <c r="J238" s="3"/>
      <c r="K238" s="3">
        <f t="shared" si="3"/>
        <v>0</v>
      </c>
    </row>
    <row r="239" spans="1:11" x14ac:dyDescent="0.3">
      <c r="A239" s="1">
        <v>440</v>
      </c>
      <c r="B239" s="1">
        <v>401</v>
      </c>
      <c r="C239" s="1">
        <v>893</v>
      </c>
      <c r="D239" s="15" t="s">
        <v>111</v>
      </c>
      <c r="E239" s="3"/>
      <c r="F239" s="60">
        <v>0</v>
      </c>
      <c r="G239" s="60">
        <v>0</v>
      </c>
      <c r="H239" s="61">
        <v>0</v>
      </c>
      <c r="I239" s="64">
        <v>0</v>
      </c>
      <c r="J239" s="3"/>
      <c r="K239" s="3">
        <f t="shared" si="3"/>
        <v>0</v>
      </c>
    </row>
    <row r="240" spans="1:11" x14ac:dyDescent="0.3">
      <c r="A240" s="1">
        <v>444</v>
      </c>
      <c r="B240" s="1">
        <v>403</v>
      </c>
      <c r="C240" s="1"/>
      <c r="D240" s="15" t="s">
        <v>113</v>
      </c>
      <c r="E240" s="3"/>
      <c r="F240" s="60">
        <v>-14515.54</v>
      </c>
      <c r="G240" s="60">
        <v>-22351.7</v>
      </c>
      <c r="H240" s="61">
        <v>-16877.060000000001</v>
      </c>
      <c r="I240" s="64">
        <v>-22504.54</v>
      </c>
      <c r="J240" s="3"/>
      <c r="K240" s="3">
        <f t="shared" si="3"/>
        <v>-76248.84</v>
      </c>
    </row>
    <row r="241" spans="1:11" x14ac:dyDescent="0.3">
      <c r="A241" s="1">
        <v>442</v>
      </c>
      <c r="B241" s="1">
        <v>402</v>
      </c>
      <c r="C241" s="1">
        <v>898</v>
      </c>
      <c r="D241" s="15" t="s">
        <v>112</v>
      </c>
      <c r="E241" s="3"/>
      <c r="F241" s="60">
        <v>0</v>
      </c>
      <c r="G241" s="60">
        <v>0</v>
      </c>
      <c r="H241" s="61">
        <v>0</v>
      </c>
      <c r="I241" s="64">
        <v>0</v>
      </c>
      <c r="J241" s="3"/>
      <c r="K241" s="3">
        <f t="shared" si="3"/>
        <v>0</v>
      </c>
    </row>
    <row r="242" spans="1:11" x14ac:dyDescent="0.3">
      <c r="A242" s="1">
        <v>456</v>
      </c>
      <c r="B242" s="1">
        <v>405</v>
      </c>
      <c r="C242" s="1">
        <v>891</v>
      </c>
      <c r="D242" s="15" t="s">
        <v>114</v>
      </c>
      <c r="E242" s="3"/>
      <c r="F242" s="60">
        <v>0</v>
      </c>
      <c r="G242" s="60">
        <v>0</v>
      </c>
      <c r="H242" s="61">
        <v>0</v>
      </c>
      <c r="I242" s="64">
        <v>0</v>
      </c>
      <c r="J242" s="3"/>
      <c r="K242" s="3">
        <f t="shared" si="3"/>
        <v>0</v>
      </c>
    </row>
    <row r="243" spans="1:11" x14ac:dyDescent="0.3">
      <c r="A243" s="1">
        <v>1738</v>
      </c>
      <c r="B243" s="1">
        <v>378</v>
      </c>
      <c r="C243" s="1"/>
      <c r="D243" s="15" t="s">
        <v>286</v>
      </c>
      <c r="E243" s="3"/>
      <c r="F243" s="60">
        <v>0</v>
      </c>
      <c r="G243" s="60">
        <v>0</v>
      </c>
      <c r="H243" s="61">
        <v>0</v>
      </c>
      <c r="I243" s="64">
        <v>0</v>
      </c>
      <c r="J243" s="3"/>
      <c r="K243" s="3">
        <f t="shared" si="3"/>
        <v>0</v>
      </c>
    </row>
    <row r="244" spans="1:11" x14ac:dyDescent="0.3">
      <c r="A244" s="1">
        <v>462</v>
      </c>
      <c r="B244" s="1">
        <v>420</v>
      </c>
      <c r="C244" s="1"/>
      <c r="D244" s="15" t="s">
        <v>115</v>
      </c>
      <c r="E244" s="3"/>
      <c r="F244" s="60">
        <v>0</v>
      </c>
      <c r="G244" s="60">
        <v>-7259.07</v>
      </c>
      <c r="H244" s="61">
        <v>-8303.26</v>
      </c>
      <c r="I244" s="64">
        <v>-10063.219999999999</v>
      </c>
      <c r="J244" s="3"/>
      <c r="K244" s="3">
        <f t="shared" si="3"/>
        <v>-25625.55</v>
      </c>
    </row>
    <row r="245" spans="1:11" x14ac:dyDescent="0.3">
      <c r="A245" s="1">
        <v>464</v>
      </c>
      <c r="B245" s="1">
        <v>424</v>
      </c>
      <c r="C245" s="1"/>
      <c r="D245" s="15" t="s">
        <v>116</v>
      </c>
      <c r="E245" s="3"/>
      <c r="F245" s="60">
        <v>0</v>
      </c>
      <c r="G245" s="60">
        <v>0</v>
      </c>
      <c r="H245" s="61">
        <v>0</v>
      </c>
      <c r="I245" s="64">
        <v>0</v>
      </c>
      <c r="J245" s="3"/>
      <c r="K245" s="3">
        <f t="shared" si="3"/>
        <v>0</v>
      </c>
    </row>
    <row r="246" spans="1:11" x14ac:dyDescent="0.3">
      <c r="A246" s="1">
        <v>465</v>
      </c>
      <c r="B246" s="1">
        <v>426</v>
      </c>
      <c r="C246" s="1"/>
      <c r="D246" s="15" t="s">
        <v>117</v>
      </c>
      <c r="E246" s="3"/>
      <c r="F246" s="60">
        <v>0</v>
      </c>
      <c r="G246" s="60">
        <v>0</v>
      </c>
      <c r="H246" s="61">
        <v>0</v>
      </c>
      <c r="I246" s="64">
        <v>0</v>
      </c>
      <c r="J246" s="3"/>
      <c r="K246" s="3">
        <f t="shared" si="3"/>
        <v>0</v>
      </c>
    </row>
    <row r="247" spans="1:11" x14ac:dyDescent="0.3">
      <c r="A247" s="1">
        <v>466</v>
      </c>
      <c r="B247" s="1">
        <v>430</v>
      </c>
      <c r="C247" s="1">
        <v>891</v>
      </c>
      <c r="D247" s="15" t="s">
        <v>118</v>
      </c>
      <c r="E247" s="3"/>
      <c r="F247" s="60">
        <v>0</v>
      </c>
      <c r="G247" s="60">
        <v>0</v>
      </c>
      <c r="H247" s="61">
        <v>0</v>
      </c>
      <c r="I247" s="64">
        <v>0</v>
      </c>
      <c r="J247" s="3"/>
      <c r="K247" s="3">
        <f t="shared" si="3"/>
        <v>0</v>
      </c>
    </row>
    <row r="248" spans="1:11" x14ac:dyDescent="0.3">
      <c r="A248" s="1">
        <v>468</v>
      </c>
      <c r="B248" s="1">
        <v>431</v>
      </c>
      <c r="C248" s="1">
        <v>891</v>
      </c>
      <c r="D248" s="15" t="s">
        <v>119</v>
      </c>
      <c r="E248" s="3"/>
      <c r="F248" s="60">
        <v>-2050.2399999999998</v>
      </c>
      <c r="G248" s="60">
        <v>-2301.9899999999998</v>
      </c>
      <c r="H248" s="61">
        <v>-1290.24</v>
      </c>
      <c r="I248" s="64">
        <v>-4294.32</v>
      </c>
      <c r="J248" s="3"/>
      <c r="K248" s="3">
        <f t="shared" si="3"/>
        <v>-9936.7899999999991</v>
      </c>
    </row>
    <row r="249" spans="1:11" x14ac:dyDescent="0.3">
      <c r="A249" s="1">
        <v>470</v>
      </c>
      <c r="B249" s="1">
        <v>436</v>
      </c>
      <c r="C249" s="1"/>
      <c r="D249" s="15" t="s">
        <v>120</v>
      </c>
      <c r="E249" s="3"/>
      <c r="F249" s="60">
        <v>0</v>
      </c>
      <c r="G249" s="60">
        <v>0</v>
      </c>
      <c r="H249" s="61">
        <v>0</v>
      </c>
      <c r="I249" s="64">
        <v>0</v>
      </c>
      <c r="J249" s="3"/>
      <c r="K249" s="3">
        <f t="shared" si="3"/>
        <v>0</v>
      </c>
    </row>
    <row r="250" spans="1:11" x14ac:dyDescent="0.3">
      <c r="A250" s="1">
        <v>471</v>
      </c>
      <c r="B250" s="1">
        <v>438</v>
      </c>
      <c r="C250" s="1"/>
      <c r="D250" s="15" t="s">
        <v>121</v>
      </c>
      <c r="E250" s="3"/>
      <c r="F250" s="60">
        <v>0</v>
      </c>
      <c r="G250" s="60">
        <v>0</v>
      </c>
      <c r="H250" s="61">
        <v>0</v>
      </c>
      <c r="I250" s="64">
        <v>0</v>
      </c>
      <c r="J250" s="3"/>
      <c r="K250" s="3">
        <f t="shared" si="3"/>
        <v>0</v>
      </c>
    </row>
    <row r="251" spans="1:11" x14ac:dyDescent="0.3">
      <c r="A251" s="1">
        <v>473</v>
      </c>
      <c r="B251" s="1">
        <v>439</v>
      </c>
      <c r="C251" s="1">
        <v>892</v>
      </c>
      <c r="D251" s="15" t="s">
        <v>122</v>
      </c>
      <c r="E251" s="3"/>
      <c r="F251" s="60">
        <v>-14139.06</v>
      </c>
      <c r="G251" s="60">
        <v>-14888.58</v>
      </c>
      <c r="H251" s="61">
        <v>-18448.689999999999</v>
      </c>
      <c r="I251" s="64">
        <v>-16501.79</v>
      </c>
      <c r="J251" s="3"/>
      <c r="K251" s="3">
        <f t="shared" si="3"/>
        <v>-63978.12</v>
      </c>
    </row>
    <row r="252" spans="1:11" x14ac:dyDescent="0.3">
      <c r="A252" s="1">
        <v>475</v>
      </c>
      <c r="B252" s="1">
        <v>440</v>
      </c>
      <c r="C252" s="1"/>
      <c r="D252" s="15" t="s">
        <v>123</v>
      </c>
      <c r="E252" s="3"/>
      <c r="F252" s="60">
        <v>-6485.54</v>
      </c>
      <c r="G252" s="60">
        <v>-7794.17</v>
      </c>
      <c r="H252" s="61">
        <v>-5994.28</v>
      </c>
      <c r="I252" s="64">
        <v>-6142.47</v>
      </c>
      <c r="J252" s="3"/>
      <c r="K252" s="3">
        <f t="shared" si="3"/>
        <v>-26416.46</v>
      </c>
    </row>
    <row r="253" spans="1:11" x14ac:dyDescent="0.3">
      <c r="A253" s="1">
        <v>477</v>
      </c>
      <c r="B253" s="1">
        <v>445</v>
      </c>
      <c r="C253" s="1"/>
      <c r="D253" s="15" t="s">
        <v>124</v>
      </c>
      <c r="E253" s="3"/>
      <c r="F253" s="60">
        <v>0</v>
      </c>
      <c r="G253" s="60">
        <v>0</v>
      </c>
      <c r="H253" s="61">
        <v>0</v>
      </c>
      <c r="I253" s="64">
        <v>0</v>
      </c>
      <c r="J253" s="3"/>
      <c r="K253" s="3">
        <f t="shared" si="3"/>
        <v>0</v>
      </c>
    </row>
    <row r="254" spans="1:11" x14ac:dyDescent="0.3">
      <c r="A254" s="1">
        <v>480</v>
      </c>
      <c r="B254" s="1">
        <v>456</v>
      </c>
      <c r="C254" s="1">
        <v>892</v>
      </c>
      <c r="D254" s="15" t="s">
        <v>125</v>
      </c>
      <c r="E254" s="3"/>
      <c r="F254" s="60">
        <v>-14143.85</v>
      </c>
      <c r="G254" s="60">
        <v>-22859.66</v>
      </c>
      <c r="H254" s="61">
        <v>-4404.03</v>
      </c>
      <c r="I254" s="64">
        <v>-14336.36</v>
      </c>
      <c r="J254" s="3"/>
      <c r="K254" s="3">
        <f t="shared" si="3"/>
        <v>-55743.9</v>
      </c>
    </row>
    <row r="255" spans="1:11" x14ac:dyDescent="0.3">
      <c r="A255" s="1">
        <v>1060</v>
      </c>
      <c r="B255" s="1">
        <v>918</v>
      </c>
      <c r="C255" s="1"/>
      <c r="D255" s="15" t="s">
        <v>232</v>
      </c>
      <c r="E255" s="3"/>
      <c r="F255" s="60">
        <v>-15292.8</v>
      </c>
      <c r="G255" s="60">
        <v>-25773.52</v>
      </c>
      <c r="H255" s="61">
        <v>-22390.85</v>
      </c>
      <c r="I255" s="64">
        <v>-24765.360000000001</v>
      </c>
      <c r="J255" s="3"/>
      <c r="K255" s="3">
        <f t="shared" si="3"/>
        <v>-88222.53</v>
      </c>
    </row>
    <row r="256" spans="1:11" x14ac:dyDescent="0.3">
      <c r="A256" s="1">
        <v>491</v>
      </c>
      <c r="B256" s="1">
        <v>463</v>
      </c>
      <c r="C256" s="1">
        <v>896</v>
      </c>
      <c r="D256" s="15" t="s">
        <v>126</v>
      </c>
      <c r="E256" s="3"/>
      <c r="F256" s="60">
        <v>0</v>
      </c>
      <c r="G256" s="60">
        <v>0</v>
      </c>
      <c r="H256" s="61">
        <v>0</v>
      </c>
      <c r="I256" s="64">
        <v>0</v>
      </c>
      <c r="J256" s="3"/>
      <c r="K256" s="3">
        <f t="shared" si="3"/>
        <v>0</v>
      </c>
    </row>
    <row r="257" spans="1:11" x14ac:dyDescent="0.3">
      <c r="A257" s="1">
        <v>1736</v>
      </c>
      <c r="B257" s="1">
        <v>464</v>
      </c>
      <c r="C257" s="1"/>
      <c r="D257" s="15" t="s">
        <v>250</v>
      </c>
      <c r="E257" s="3"/>
      <c r="F257" s="60">
        <v>0</v>
      </c>
      <c r="G257" s="60">
        <v>0</v>
      </c>
      <c r="H257" s="61">
        <v>0</v>
      </c>
      <c r="I257" s="64">
        <v>0</v>
      </c>
      <c r="J257" s="3"/>
      <c r="K257" s="3">
        <f t="shared" si="3"/>
        <v>0</v>
      </c>
    </row>
    <row r="258" spans="1:11" x14ac:dyDescent="0.3">
      <c r="A258" s="1">
        <v>1354</v>
      </c>
      <c r="B258" s="1">
        <v>467</v>
      </c>
      <c r="C258" s="1"/>
      <c r="D258" s="15" t="s">
        <v>128</v>
      </c>
      <c r="E258" s="3"/>
      <c r="F258" s="60">
        <v>0</v>
      </c>
      <c r="G258" s="60">
        <v>0</v>
      </c>
      <c r="H258" s="61">
        <v>0</v>
      </c>
      <c r="I258" s="64">
        <v>0</v>
      </c>
      <c r="J258" s="3"/>
      <c r="K258" s="3">
        <f t="shared" si="3"/>
        <v>0</v>
      </c>
    </row>
    <row r="259" spans="1:11" x14ac:dyDescent="0.3">
      <c r="A259" s="1">
        <v>495</v>
      </c>
      <c r="B259" s="1">
        <v>465</v>
      </c>
      <c r="C259" s="1"/>
      <c r="D259" s="15" t="s">
        <v>127</v>
      </c>
      <c r="E259" s="3"/>
      <c r="F259" s="60">
        <v>-23430.21</v>
      </c>
      <c r="G259" s="60">
        <v>-37965.94</v>
      </c>
      <c r="H259" s="61">
        <v>-32660.16</v>
      </c>
      <c r="I259" s="64">
        <v>-42580.73</v>
      </c>
      <c r="J259" s="3"/>
      <c r="K259" s="3">
        <f t="shared" si="3"/>
        <v>-136637.04</v>
      </c>
    </row>
    <row r="260" spans="1:11" x14ac:dyDescent="0.3">
      <c r="A260" s="1">
        <v>503</v>
      </c>
      <c r="B260" s="1">
        <v>469</v>
      </c>
      <c r="C260" s="1"/>
      <c r="D260" s="15" t="s">
        <v>129</v>
      </c>
      <c r="E260" s="3"/>
      <c r="F260" s="60">
        <v>0</v>
      </c>
      <c r="G260" s="60">
        <v>0</v>
      </c>
      <c r="H260" s="61">
        <v>0</v>
      </c>
      <c r="I260" s="64">
        <v>0</v>
      </c>
      <c r="J260" s="3"/>
      <c r="K260" s="3">
        <f t="shared" si="3"/>
        <v>0</v>
      </c>
    </row>
    <row r="261" spans="1:11" x14ac:dyDescent="0.3">
      <c r="A261" s="1">
        <v>1413</v>
      </c>
      <c r="B261" s="1">
        <v>474</v>
      </c>
      <c r="C261" s="1">
        <v>896</v>
      </c>
      <c r="D261" s="15" t="s">
        <v>130</v>
      </c>
      <c r="E261" s="3"/>
      <c r="F261" s="60">
        <v>0</v>
      </c>
      <c r="G261" s="60">
        <v>0</v>
      </c>
      <c r="H261" s="61">
        <v>0</v>
      </c>
      <c r="I261" s="64">
        <v>0</v>
      </c>
      <c r="J261" s="3"/>
      <c r="K261" s="3">
        <f t="shared" si="3"/>
        <v>0</v>
      </c>
    </row>
    <row r="262" spans="1:11" x14ac:dyDescent="0.3">
      <c r="A262" s="1">
        <v>508</v>
      </c>
      <c r="B262" s="1">
        <v>475</v>
      </c>
      <c r="C262" s="1">
        <v>896</v>
      </c>
      <c r="D262" s="15" t="s">
        <v>131</v>
      </c>
      <c r="E262" s="3"/>
      <c r="F262" s="60">
        <v>0</v>
      </c>
      <c r="G262" s="60">
        <v>0</v>
      </c>
      <c r="H262" s="61">
        <v>0</v>
      </c>
      <c r="I262" s="64">
        <v>0</v>
      </c>
      <c r="J262" s="3"/>
      <c r="K262" s="3">
        <f t="shared" si="3"/>
        <v>0</v>
      </c>
    </row>
    <row r="263" spans="1:11" x14ac:dyDescent="0.3">
      <c r="A263" s="1">
        <v>509</v>
      </c>
      <c r="B263" s="1">
        <v>476</v>
      </c>
      <c r="C263" s="1"/>
      <c r="D263" s="15" t="s">
        <v>132</v>
      </c>
      <c r="E263" s="3"/>
      <c r="F263" s="60">
        <v>0</v>
      </c>
      <c r="G263" s="60">
        <v>0</v>
      </c>
      <c r="H263" s="61">
        <v>0</v>
      </c>
      <c r="I263" s="64">
        <v>0</v>
      </c>
      <c r="J263" s="3"/>
      <c r="K263" s="3">
        <f t="shared" ref="K263:K271" si="4">SUM(E263:J263)</f>
        <v>0</v>
      </c>
    </row>
    <row r="264" spans="1:11" x14ac:dyDescent="0.3">
      <c r="A264" s="1">
        <v>518</v>
      </c>
      <c r="B264" s="1">
        <v>481</v>
      </c>
      <c r="C264" s="1">
        <v>892</v>
      </c>
      <c r="D264" s="15" t="s">
        <v>133</v>
      </c>
      <c r="E264" s="3"/>
      <c r="F264" s="60">
        <v>-4517.5200000000004</v>
      </c>
      <c r="G264" s="60">
        <v>-6953.36</v>
      </c>
      <c r="H264" s="61">
        <v>-1117.8800000000001</v>
      </c>
      <c r="I264" s="64">
        <v>-2968.41</v>
      </c>
      <c r="J264" s="3"/>
      <c r="K264" s="3">
        <f t="shared" si="4"/>
        <v>-15557.170000000002</v>
      </c>
    </row>
    <row r="265" spans="1:11" x14ac:dyDescent="0.3">
      <c r="A265" s="1">
        <v>1737</v>
      </c>
      <c r="B265" s="1">
        <v>484</v>
      </c>
      <c r="C265" s="1"/>
      <c r="D265" s="15" t="s">
        <v>251</v>
      </c>
      <c r="E265" s="3"/>
      <c r="F265" s="60">
        <v>0</v>
      </c>
      <c r="G265" s="60">
        <v>0</v>
      </c>
      <c r="H265" s="61">
        <v>0</v>
      </c>
      <c r="I265" s="64">
        <v>0</v>
      </c>
      <c r="J265" s="3"/>
      <c r="K265" s="3">
        <f t="shared" si="4"/>
        <v>0</v>
      </c>
    </row>
    <row r="266" spans="1:11" x14ac:dyDescent="0.3">
      <c r="A266" s="1">
        <v>524</v>
      </c>
      <c r="B266" s="1">
        <v>485</v>
      </c>
      <c r="C266" s="1">
        <v>897</v>
      </c>
      <c r="D266" s="15" t="s">
        <v>134</v>
      </c>
      <c r="E266" s="3"/>
      <c r="F266" s="60">
        <v>-24716.33</v>
      </c>
      <c r="G266" s="60">
        <v>-30651.119999999999</v>
      </c>
      <c r="H266" s="61">
        <v>-29431.22</v>
      </c>
      <c r="I266" s="64">
        <v>-35924.33</v>
      </c>
      <c r="J266" s="3"/>
      <c r="K266" s="3">
        <f t="shared" si="4"/>
        <v>-120723</v>
      </c>
    </row>
    <row r="267" spans="1:11" x14ac:dyDescent="0.3">
      <c r="A267" s="1">
        <v>1671</v>
      </c>
      <c r="B267" s="1">
        <v>486</v>
      </c>
      <c r="C267" s="1"/>
      <c r="D267" s="15" t="s">
        <v>247</v>
      </c>
      <c r="E267" s="3"/>
      <c r="F267" s="60">
        <v>-1374.49</v>
      </c>
      <c r="G267" s="60">
        <v>-1673.03</v>
      </c>
      <c r="H267" s="61">
        <v>-743.22</v>
      </c>
      <c r="I267" s="64">
        <v>-775.5</v>
      </c>
      <c r="J267" s="3"/>
      <c r="K267" s="3">
        <f t="shared" si="4"/>
        <v>-4566.24</v>
      </c>
    </row>
    <row r="268" spans="1:11" x14ac:dyDescent="0.3">
      <c r="A268" s="1">
        <v>532</v>
      </c>
      <c r="B268" s="1">
        <v>487</v>
      </c>
      <c r="C268" s="1"/>
      <c r="D268" s="15" t="s">
        <v>135</v>
      </c>
      <c r="E268" s="3"/>
      <c r="F268" s="60">
        <v>0</v>
      </c>
      <c r="G268" s="60">
        <v>0</v>
      </c>
      <c r="H268" s="61">
        <v>0</v>
      </c>
      <c r="I268" s="64">
        <v>0</v>
      </c>
      <c r="J268" s="3"/>
      <c r="K268" s="3">
        <f t="shared" si="4"/>
        <v>0</v>
      </c>
    </row>
    <row r="269" spans="1:11" x14ac:dyDescent="0.3">
      <c r="A269" s="1">
        <v>534</v>
      </c>
      <c r="B269" s="1">
        <v>489</v>
      </c>
      <c r="C269" s="1">
        <v>866</v>
      </c>
      <c r="D269" s="15" t="s">
        <v>136</v>
      </c>
      <c r="E269" s="3"/>
      <c r="F269" s="60">
        <v>0</v>
      </c>
      <c r="G269" s="60">
        <v>0</v>
      </c>
      <c r="H269" s="61">
        <v>0</v>
      </c>
      <c r="I269" s="64">
        <v>0</v>
      </c>
      <c r="J269" s="3"/>
      <c r="K269" s="3">
        <f t="shared" si="4"/>
        <v>0</v>
      </c>
    </row>
    <row r="270" spans="1:11" x14ac:dyDescent="0.3">
      <c r="A270" s="1">
        <v>537</v>
      </c>
      <c r="B270" s="1">
        <v>491</v>
      </c>
      <c r="C270" s="1"/>
      <c r="D270" s="15" t="s">
        <v>137</v>
      </c>
      <c r="E270" s="3"/>
      <c r="F270" s="60">
        <v>-3690.63</v>
      </c>
      <c r="G270" s="60">
        <v>-8834.4699999999993</v>
      </c>
      <c r="H270" s="61">
        <v>-6051.72</v>
      </c>
      <c r="I270" s="64">
        <v>-6810.81</v>
      </c>
      <c r="J270" s="3"/>
      <c r="K270" s="3">
        <f t="shared" si="4"/>
        <v>-25387.63</v>
      </c>
    </row>
    <row r="271" spans="1:11" s="5" customFormat="1" x14ac:dyDescent="0.3">
      <c r="A271" s="1">
        <v>542</v>
      </c>
      <c r="B271" s="1">
        <v>492</v>
      </c>
      <c r="C271" s="1"/>
      <c r="D271" s="15" t="s">
        <v>138</v>
      </c>
      <c r="E271" s="3"/>
      <c r="F271" s="60">
        <v>-11617.13</v>
      </c>
      <c r="G271" s="60">
        <v>-15571.93</v>
      </c>
      <c r="H271" s="61">
        <v>-12479.75</v>
      </c>
      <c r="I271" s="64">
        <v>-15853.37</v>
      </c>
      <c r="J271" s="3"/>
      <c r="K271" s="3">
        <f t="shared" si="4"/>
        <v>-55522.18</v>
      </c>
    </row>
    <row r="272" spans="1:11" x14ac:dyDescent="0.3">
      <c r="A272" s="55"/>
      <c r="B272" s="1"/>
      <c r="C272" s="55"/>
      <c r="D272" s="56"/>
      <c r="E272" s="46"/>
      <c r="F272" s="60"/>
      <c r="G272" s="60"/>
      <c r="H272" s="61"/>
      <c r="I272" s="45"/>
      <c r="J272" s="3"/>
      <c r="K272" s="3"/>
    </row>
    <row r="273" spans="1:13" x14ac:dyDescent="0.3">
      <c r="A273" s="5">
        <f>COUNT(A8:A272)</f>
        <v>264</v>
      </c>
      <c r="B273" s="5"/>
      <c r="C273" s="5"/>
      <c r="D273" s="11" t="s">
        <v>257</v>
      </c>
      <c r="E273" s="10">
        <f t="shared" ref="E273:K273" si="5">SUM(E8:E272)</f>
        <v>0</v>
      </c>
      <c r="F273" s="10">
        <f t="shared" si="5"/>
        <v>-2436253.5999999996</v>
      </c>
      <c r="G273" s="10">
        <f t="shared" si="5"/>
        <v>-3446244.4899999998</v>
      </c>
      <c r="H273" s="10">
        <f t="shared" si="5"/>
        <v>-3017547.8599999994</v>
      </c>
      <c r="I273" s="10">
        <f t="shared" si="5"/>
        <v>-3955603.2800000026</v>
      </c>
      <c r="J273" s="10">
        <f t="shared" si="5"/>
        <v>-13870.6</v>
      </c>
      <c r="K273" s="10">
        <f t="shared" si="5"/>
        <v>-12869519.830000002</v>
      </c>
      <c r="L273" s="5"/>
      <c r="M273" s="5"/>
    </row>
    <row r="274" spans="1:13" x14ac:dyDescent="0.3">
      <c r="K274" s="3"/>
    </row>
    <row r="275" spans="1:13" x14ac:dyDescent="0.3">
      <c r="K275" s="3"/>
    </row>
    <row r="276" spans="1:13" x14ac:dyDescent="0.3">
      <c r="K276" s="3"/>
    </row>
  </sheetData>
  <phoneticPr fontId="27" type="noConversion"/>
  <pageMargins left="0.7" right="0.7" top="0.75" bottom="0.75" header="0.3" footer="0.3"/>
  <pageSetup scale="49" orientation="portrait" r:id="rId1"/>
  <rowBreaks count="1" manualBreakCount="1">
    <brk id="176" max="13" man="1"/>
  </rowBreaks>
  <ignoredErrors>
    <ignoredError sqref="K153:K271 K8:K61 K62:K88 K89:K151" calculatedColum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3"/>
  <sheetViews>
    <sheetView zoomScaleNormal="100" workbookViewId="0">
      <pane xSplit="4" ySplit="7" topLeftCell="E224" activePane="bottomRight" state="frozen"/>
      <selection pane="topRight" activeCell="E1" sqref="E1"/>
      <selection pane="bottomLeft" activeCell="A8" sqref="A8"/>
      <selection pane="bottomRight" activeCell="D231" sqref="D231"/>
    </sheetView>
  </sheetViews>
  <sheetFormatPr defaultColWidth="9.109375" defaultRowHeight="14.4" x14ac:dyDescent="0.3"/>
  <cols>
    <col min="1" max="1" width="10.33203125" customWidth="1"/>
    <col min="2" max="2" width="6.6640625" customWidth="1"/>
    <col min="3" max="3" width="6.88671875" customWidth="1"/>
    <col min="4" max="4" width="25.6640625" bestFit="1" customWidth="1"/>
    <col min="5" max="5" width="16" customWidth="1"/>
    <col min="6" max="7" width="16" style="16" customWidth="1"/>
    <col min="8" max="11" width="16" style="3" customWidth="1"/>
    <col min="12" max="12" width="9.109375" customWidth="1"/>
  </cols>
  <sheetData>
    <row r="1" spans="1:15" x14ac:dyDescent="0.3">
      <c r="A1" s="37" t="s">
        <v>288</v>
      </c>
      <c r="B1" s="37"/>
      <c r="C1" s="37"/>
      <c r="D1" s="37"/>
      <c r="E1" s="37"/>
      <c r="F1" s="28"/>
      <c r="G1" s="28"/>
      <c r="H1" s="43"/>
      <c r="I1" s="43"/>
      <c r="J1" s="43"/>
      <c r="K1" s="43"/>
    </row>
    <row r="2" spans="1:15" x14ac:dyDescent="0.3">
      <c r="A2" s="38"/>
      <c r="B2" s="38"/>
      <c r="C2" s="38"/>
      <c r="D2" s="38"/>
      <c r="E2" s="38"/>
      <c r="F2" s="29"/>
      <c r="G2" s="29"/>
      <c r="H2" s="44"/>
      <c r="I2" s="44"/>
      <c r="J2" s="44"/>
      <c r="K2" s="44" t="s">
        <v>234</v>
      </c>
    </row>
    <row r="3" spans="1:15" x14ac:dyDescent="0.3">
      <c r="A3" s="38"/>
      <c r="B3" s="38"/>
      <c r="C3" s="38"/>
      <c r="D3" s="39" t="s">
        <v>240</v>
      </c>
      <c r="E3" s="39"/>
      <c r="F3" s="29"/>
      <c r="G3" s="29"/>
      <c r="H3" s="44"/>
      <c r="I3" s="44"/>
      <c r="J3" s="44"/>
      <c r="K3" s="44" t="s">
        <v>235</v>
      </c>
    </row>
    <row r="4" spans="1:15" x14ac:dyDescent="0.3">
      <c r="A4" s="38"/>
      <c r="B4" s="38"/>
      <c r="C4" s="38"/>
      <c r="D4" s="39" t="s">
        <v>241</v>
      </c>
      <c r="E4" s="39"/>
      <c r="F4" s="29"/>
      <c r="G4" s="29"/>
      <c r="H4" s="44"/>
      <c r="I4" s="44"/>
      <c r="J4" s="19" t="s">
        <v>253</v>
      </c>
      <c r="K4" s="44" t="s">
        <v>236</v>
      </c>
    </row>
    <row r="5" spans="1:15" x14ac:dyDescent="0.3">
      <c r="A5" s="38"/>
      <c r="B5" s="38"/>
      <c r="C5" s="38"/>
      <c r="D5" s="38"/>
      <c r="E5" s="38"/>
      <c r="F5" s="29"/>
      <c r="G5" s="29"/>
      <c r="H5" s="44"/>
      <c r="I5" s="44"/>
      <c r="J5" s="19" t="s">
        <v>263</v>
      </c>
      <c r="K5" s="44" t="s">
        <v>238</v>
      </c>
    </row>
    <row r="6" spans="1:15" x14ac:dyDescent="0.3">
      <c r="A6" s="38"/>
      <c r="B6" s="38"/>
      <c r="C6" s="38"/>
      <c r="D6" s="38"/>
      <c r="E6" s="38" t="s">
        <v>253</v>
      </c>
      <c r="F6" s="29" t="s">
        <v>253</v>
      </c>
      <c r="G6" s="29" t="s">
        <v>253</v>
      </c>
      <c r="H6" s="44" t="s">
        <v>260</v>
      </c>
      <c r="I6" s="44" t="s">
        <v>260</v>
      </c>
      <c r="J6" s="19" t="s">
        <v>264</v>
      </c>
      <c r="K6" s="44" t="s">
        <v>255</v>
      </c>
    </row>
    <row r="7" spans="1:15" x14ac:dyDescent="0.3">
      <c r="A7" s="40" t="s">
        <v>279</v>
      </c>
      <c r="B7" s="40" t="s">
        <v>282</v>
      </c>
      <c r="C7" s="40" t="s">
        <v>0</v>
      </c>
      <c r="D7" s="40" t="s">
        <v>281</v>
      </c>
      <c r="E7" s="40" t="s">
        <v>277</v>
      </c>
      <c r="F7" s="41" t="s">
        <v>290</v>
      </c>
      <c r="G7" s="41" t="s">
        <v>291</v>
      </c>
      <c r="H7" s="41" t="s">
        <v>292</v>
      </c>
      <c r="I7" s="41" t="s">
        <v>293</v>
      </c>
      <c r="J7" s="40" t="s">
        <v>262</v>
      </c>
      <c r="K7" s="41" t="s">
        <v>256</v>
      </c>
    </row>
    <row r="8" spans="1:15" x14ac:dyDescent="0.3">
      <c r="A8" s="1">
        <v>1761</v>
      </c>
      <c r="B8" s="1"/>
      <c r="C8" s="1"/>
      <c r="D8" s="15" t="s">
        <v>259</v>
      </c>
      <c r="E8" s="15"/>
      <c r="F8" s="62">
        <v>0</v>
      </c>
      <c r="G8" s="66">
        <v>0</v>
      </c>
      <c r="H8" s="59">
        <v>0</v>
      </c>
      <c r="I8" s="64">
        <v>0</v>
      </c>
      <c r="J8" s="48"/>
      <c r="K8" s="48">
        <f>SUM(E8:I8)</f>
        <v>0</v>
      </c>
      <c r="N8" s="54"/>
      <c r="O8" s="54"/>
    </row>
    <row r="9" spans="1:15" x14ac:dyDescent="0.3">
      <c r="A9" s="1">
        <v>2</v>
      </c>
      <c r="B9" s="1">
        <v>2</v>
      </c>
      <c r="C9" s="1"/>
      <c r="D9" s="15" t="s">
        <v>1</v>
      </c>
      <c r="E9" s="15"/>
      <c r="F9" s="62">
        <v>-25.04</v>
      </c>
      <c r="G9" s="66">
        <v>-31.44</v>
      </c>
      <c r="H9" s="59">
        <v>-11.26</v>
      </c>
      <c r="I9" s="64">
        <v>-11.8</v>
      </c>
      <c r="J9" s="49"/>
      <c r="K9" s="49">
        <f t="shared" ref="K9:K71" si="0">SUM(E9:I9)</f>
        <v>-79.540000000000006</v>
      </c>
      <c r="N9" s="54"/>
      <c r="O9" s="54"/>
    </row>
    <row r="10" spans="1:15" x14ac:dyDescent="0.3">
      <c r="A10" s="1">
        <v>1038</v>
      </c>
      <c r="B10" s="1">
        <v>908</v>
      </c>
      <c r="C10" s="1">
        <v>881</v>
      </c>
      <c r="D10" s="15" t="s">
        <v>227</v>
      </c>
      <c r="E10" s="15"/>
      <c r="F10" s="62">
        <v>0</v>
      </c>
      <c r="G10" s="66">
        <v>0</v>
      </c>
      <c r="H10" s="59">
        <v>0</v>
      </c>
      <c r="I10" s="64">
        <v>0</v>
      </c>
      <c r="J10" s="48"/>
      <c r="K10" s="48">
        <f t="shared" si="0"/>
        <v>0</v>
      </c>
      <c r="N10" s="54"/>
      <c r="O10" s="54"/>
    </row>
    <row r="11" spans="1:15" x14ac:dyDescent="0.3">
      <c r="A11" s="1">
        <v>4</v>
      </c>
      <c r="B11" s="1">
        <v>5</v>
      </c>
      <c r="C11" s="1">
        <v>877</v>
      </c>
      <c r="D11" s="15" t="s">
        <v>2</v>
      </c>
      <c r="E11" s="15"/>
      <c r="F11" s="62">
        <v>0</v>
      </c>
      <c r="G11" s="66">
        <v>0</v>
      </c>
      <c r="H11" s="59">
        <v>0</v>
      </c>
      <c r="I11" s="64">
        <v>0</v>
      </c>
      <c r="J11" s="49"/>
      <c r="K11" s="49">
        <f t="shared" si="0"/>
        <v>0</v>
      </c>
      <c r="N11" s="54"/>
      <c r="O11" s="54"/>
    </row>
    <row r="12" spans="1:15" x14ac:dyDescent="0.3">
      <c r="A12" s="1">
        <v>1734</v>
      </c>
      <c r="B12" s="1">
        <v>12</v>
      </c>
      <c r="C12" s="1"/>
      <c r="D12" s="15" t="s">
        <v>248</v>
      </c>
      <c r="E12" s="15"/>
      <c r="F12" s="62">
        <v>0</v>
      </c>
      <c r="G12" s="66">
        <v>0</v>
      </c>
      <c r="H12" s="59">
        <v>0</v>
      </c>
      <c r="I12" s="64">
        <v>0</v>
      </c>
      <c r="J12" s="48"/>
      <c r="K12" s="48">
        <f t="shared" si="0"/>
        <v>0</v>
      </c>
      <c r="N12" s="54"/>
      <c r="O12" s="54"/>
    </row>
    <row r="13" spans="1:15" x14ac:dyDescent="0.3">
      <c r="A13" s="1">
        <v>9</v>
      </c>
      <c r="B13" s="1">
        <v>14</v>
      </c>
      <c r="C13" s="1"/>
      <c r="D13" s="15" t="s">
        <v>3</v>
      </c>
      <c r="E13" s="15"/>
      <c r="F13" s="62">
        <v>0</v>
      </c>
      <c r="G13" s="66">
        <v>0</v>
      </c>
      <c r="H13" s="59">
        <v>0</v>
      </c>
      <c r="I13" s="64">
        <v>0</v>
      </c>
      <c r="J13" s="49"/>
      <c r="K13" s="49">
        <f t="shared" si="0"/>
        <v>0</v>
      </c>
      <c r="N13" s="54"/>
      <c r="O13" s="54"/>
    </row>
    <row r="14" spans="1:15" x14ac:dyDescent="0.3">
      <c r="A14" s="1">
        <v>1629</v>
      </c>
      <c r="B14" s="1">
        <v>18</v>
      </c>
      <c r="C14" s="1"/>
      <c r="D14" s="15" t="s">
        <v>4</v>
      </c>
      <c r="E14" s="15"/>
      <c r="F14" s="62">
        <v>-111.1</v>
      </c>
      <c r="G14" s="65">
        <v>111.1</v>
      </c>
      <c r="H14" s="59">
        <v>-23.94</v>
      </c>
      <c r="I14" s="64">
        <v>0</v>
      </c>
      <c r="J14" s="48"/>
      <c r="K14" s="48">
        <f t="shared" si="0"/>
        <v>-23.94</v>
      </c>
      <c r="N14" s="54"/>
      <c r="O14" s="54"/>
    </row>
    <row r="15" spans="1:15" x14ac:dyDescent="0.3">
      <c r="A15" s="1">
        <v>14</v>
      </c>
      <c r="B15" s="1">
        <v>20</v>
      </c>
      <c r="C15" s="1"/>
      <c r="D15" s="15" t="s">
        <v>5</v>
      </c>
      <c r="E15" s="15"/>
      <c r="F15" s="62">
        <v>-19614.330000000002</v>
      </c>
      <c r="G15" s="66">
        <v>-21467.86</v>
      </c>
      <c r="H15" s="59">
        <v>-8127.45</v>
      </c>
      <c r="I15" s="64">
        <v>-21978.97</v>
      </c>
      <c r="J15" s="50"/>
      <c r="K15" s="50">
        <f t="shared" si="0"/>
        <v>-71188.61</v>
      </c>
      <c r="N15" s="54"/>
      <c r="O15" s="54"/>
    </row>
    <row r="16" spans="1:15" x14ac:dyDescent="0.3">
      <c r="A16" s="1">
        <v>28</v>
      </c>
      <c r="B16" s="1">
        <v>21</v>
      </c>
      <c r="C16" s="1"/>
      <c r="D16" s="15" t="s">
        <v>6</v>
      </c>
      <c r="E16" s="15"/>
      <c r="F16" s="62">
        <v>-6421.44</v>
      </c>
      <c r="G16" s="66">
        <v>-4388.7700000000004</v>
      </c>
      <c r="H16" s="59">
        <v>0</v>
      </c>
      <c r="I16" s="64">
        <v>-5315.82</v>
      </c>
      <c r="J16" s="51"/>
      <c r="K16" s="51">
        <f t="shared" si="0"/>
        <v>-16126.029999999999</v>
      </c>
      <c r="N16" s="54"/>
      <c r="O16" s="54"/>
    </row>
    <row r="17" spans="1:15" x14ac:dyDescent="0.3">
      <c r="A17" s="1">
        <v>38</v>
      </c>
      <c r="B17" s="1">
        <v>24</v>
      </c>
      <c r="C17" s="1">
        <v>890</v>
      </c>
      <c r="D17" s="15" t="s">
        <v>7</v>
      </c>
      <c r="E17" s="15"/>
      <c r="F17" s="62">
        <v>-8659.31</v>
      </c>
      <c r="G17" s="66">
        <v>-20503.759999999998</v>
      </c>
      <c r="H17" s="59">
        <v>-8887.7999999999993</v>
      </c>
      <c r="I17" s="64">
        <v>-15351.52</v>
      </c>
      <c r="J17" s="49"/>
      <c r="K17" s="49">
        <f t="shared" si="0"/>
        <v>-53402.39</v>
      </c>
      <c r="N17" s="54"/>
      <c r="O17" s="54"/>
    </row>
    <row r="18" spans="1:15" x14ac:dyDescent="0.3">
      <c r="A18" s="1">
        <v>42</v>
      </c>
      <c r="B18" s="1">
        <v>27</v>
      </c>
      <c r="C18" s="1"/>
      <c r="D18" s="15" t="s">
        <v>8</v>
      </c>
      <c r="E18" s="15"/>
      <c r="F18" s="62">
        <v>-14758.5</v>
      </c>
      <c r="G18" s="66">
        <v>-21260.240000000002</v>
      </c>
      <c r="H18" s="59">
        <v>-5442.41</v>
      </c>
      <c r="I18" s="64">
        <v>-269.73</v>
      </c>
      <c r="J18" s="48"/>
      <c r="K18" s="48">
        <f t="shared" si="0"/>
        <v>-41730.880000000012</v>
      </c>
      <c r="N18" s="54"/>
      <c r="O18" s="54"/>
    </row>
    <row r="19" spans="1:15" x14ac:dyDescent="0.3">
      <c r="A19" s="1">
        <v>53</v>
      </c>
      <c r="B19" s="1">
        <v>28</v>
      </c>
      <c r="C19" s="1">
        <v>891</v>
      </c>
      <c r="D19" s="15" t="s">
        <v>9</v>
      </c>
      <c r="E19" s="15"/>
      <c r="F19" s="62">
        <v>0</v>
      </c>
      <c r="G19" s="66">
        <v>0</v>
      </c>
      <c r="H19" s="59">
        <v>0</v>
      </c>
      <c r="I19" s="64">
        <v>0</v>
      </c>
      <c r="J19" s="49"/>
      <c r="K19" s="49">
        <f t="shared" si="0"/>
        <v>0</v>
      </c>
      <c r="N19" s="54"/>
      <c r="O19" s="54"/>
    </row>
    <row r="20" spans="1:15" x14ac:dyDescent="0.3">
      <c r="A20" s="1">
        <v>547</v>
      </c>
      <c r="B20" s="1">
        <v>493</v>
      </c>
      <c r="C20" s="1">
        <v>877</v>
      </c>
      <c r="D20" s="15" t="s">
        <v>139</v>
      </c>
      <c r="E20" s="15"/>
      <c r="F20" s="62">
        <v>-72.62</v>
      </c>
      <c r="G20" s="66">
        <v>-0.48</v>
      </c>
      <c r="H20" s="59">
        <v>0</v>
      </c>
      <c r="I20" s="64">
        <v>0</v>
      </c>
      <c r="J20" s="48"/>
      <c r="K20" s="48">
        <f t="shared" si="0"/>
        <v>-73.100000000000009</v>
      </c>
      <c r="N20" s="54"/>
      <c r="O20" s="54"/>
    </row>
    <row r="21" spans="1:15" x14ac:dyDescent="0.3">
      <c r="A21" s="1">
        <v>1630</v>
      </c>
      <c r="B21" s="1"/>
      <c r="C21" s="1"/>
      <c r="D21" s="15" t="s">
        <v>269</v>
      </c>
      <c r="E21" s="15"/>
      <c r="F21" s="62">
        <v>0</v>
      </c>
      <c r="G21" s="66">
        <v>0</v>
      </c>
      <c r="H21" s="59">
        <v>0</v>
      </c>
      <c r="I21" s="64">
        <v>0</v>
      </c>
      <c r="J21" s="49"/>
      <c r="K21" s="49">
        <f t="shared" si="0"/>
        <v>0</v>
      </c>
      <c r="N21" s="54"/>
      <c r="O21" s="54"/>
    </row>
    <row r="22" spans="1:15" x14ac:dyDescent="0.3">
      <c r="A22" s="1">
        <v>62</v>
      </c>
      <c r="B22" s="1">
        <v>31</v>
      </c>
      <c r="C22" s="1"/>
      <c r="D22" s="15" t="s">
        <v>10</v>
      </c>
      <c r="E22" s="15"/>
      <c r="F22" s="62">
        <v>0</v>
      </c>
      <c r="G22" s="66">
        <v>0</v>
      </c>
      <c r="H22" s="59">
        <v>0</v>
      </c>
      <c r="I22" s="64">
        <v>0</v>
      </c>
      <c r="J22" s="48"/>
      <c r="K22" s="48">
        <f t="shared" si="0"/>
        <v>0</v>
      </c>
      <c r="N22" s="54"/>
      <c r="O22" s="54"/>
    </row>
    <row r="23" spans="1:15" x14ac:dyDescent="0.3">
      <c r="A23" s="1">
        <v>550</v>
      </c>
      <c r="B23" s="1">
        <v>497</v>
      </c>
      <c r="C23" s="1"/>
      <c r="D23" s="15" t="s">
        <v>142</v>
      </c>
      <c r="E23" s="15"/>
      <c r="F23" s="62">
        <v>0</v>
      </c>
      <c r="G23" s="66">
        <v>0</v>
      </c>
      <c r="H23" s="59">
        <v>0</v>
      </c>
      <c r="I23" s="64">
        <v>0</v>
      </c>
      <c r="J23" s="49"/>
      <c r="K23" s="49">
        <f t="shared" si="0"/>
        <v>0</v>
      </c>
      <c r="N23" s="54"/>
      <c r="O23" s="54"/>
    </row>
    <row r="24" spans="1:15" x14ac:dyDescent="0.3">
      <c r="A24" s="1">
        <v>64</v>
      </c>
      <c r="B24" s="1">
        <v>32</v>
      </c>
      <c r="C24" s="1"/>
      <c r="D24" s="15" t="s">
        <v>11</v>
      </c>
      <c r="E24" s="15"/>
      <c r="F24" s="62">
        <v>0</v>
      </c>
      <c r="G24" s="66">
        <v>0</v>
      </c>
      <c r="H24" s="59">
        <v>0</v>
      </c>
      <c r="I24" s="64">
        <v>0</v>
      </c>
      <c r="J24" s="48"/>
      <c r="K24" s="48">
        <f t="shared" si="0"/>
        <v>0</v>
      </c>
      <c r="N24" s="54"/>
      <c r="O24" s="54"/>
    </row>
    <row r="25" spans="1:15" x14ac:dyDescent="0.3">
      <c r="A25" s="1">
        <v>65</v>
      </c>
      <c r="B25" s="1">
        <v>40</v>
      </c>
      <c r="C25" s="1"/>
      <c r="D25" s="15" t="s">
        <v>12</v>
      </c>
      <c r="E25" s="15"/>
      <c r="F25" s="62">
        <v>-38126.79</v>
      </c>
      <c r="G25" s="66">
        <v>-57691.67</v>
      </c>
      <c r="H25" s="59">
        <v>-11680.42</v>
      </c>
      <c r="I25" s="64">
        <v>-34351.410000000003</v>
      </c>
      <c r="J25" s="49"/>
      <c r="K25" s="49">
        <f t="shared" si="0"/>
        <v>-141850.28999999998</v>
      </c>
      <c r="N25" s="54"/>
      <c r="O25" s="54"/>
    </row>
    <row r="26" spans="1:15" x14ac:dyDescent="0.3">
      <c r="A26" s="1">
        <v>72</v>
      </c>
      <c r="B26" s="1">
        <v>44</v>
      </c>
      <c r="C26" s="1"/>
      <c r="D26" s="15" t="s">
        <v>13</v>
      </c>
      <c r="E26" s="15"/>
      <c r="F26" s="62">
        <v>0</v>
      </c>
      <c r="G26" s="66">
        <v>0</v>
      </c>
      <c r="H26" s="59">
        <v>0</v>
      </c>
      <c r="I26" s="64">
        <v>0</v>
      </c>
      <c r="J26" s="48"/>
      <c r="K26" s="48">
        <f t="shared" si="0"/>
        <v>0</v>
      </c>
      <c r="N26" s="54"/>
      <c r="O26" s="54"/>
    </row>
    <row r="27" spans="1:15" x14ac:dyDescent="0.3">
      <c r="A27" s="1">
        <v>1031</v>
      </c>
      <c r="B27" s="1">
        <v>903</v>
      </c>
      <c r="C27" s="1">
        <v>898</v>
      </c>
      <c r="D27" s="15" t="s">
        <v>225</v>
      </c>
      <c r="E27" s="15"/>
      <c r="F27" s="62">
        <v>0</v>
      </c>
      <c r="G27" s="66">
        <v>0</v>
      </c>
      <c r="H27" s="59">
        <v>0</v>
      </c>
      <c r="I27" s="64">
        <v>0</v>
      </c>
      <c r="J27" s="49"/>
      <c r="K27" s="49">
        <f t="shared" si="0"/>
        <v>0</v>
      </c>
      <c r="N27" s="54"/>
      <c r="O27" s="54"/>
    </row>
    <row r="28" spans="1:15" x14ac:dyDescent="0.3">
      <c r="A28" s="1">
        <v>74</v>
      </c>
      <c r="B28" s="1">
        <v>49</v>
      </c>
      <c r="C28" s="1"/>
      <c r="D28" s="15" t="s">
        <v>14</v>
      </c>
      <c r="E28" s="15"/>
      <c r="F28" s="62">
        <v>0</v>
      </c>
      <c r="G28" s="66">
        <v>0</v>
      </c>
      <c r="H28" s="59">
        <v>0</v>
      </c>
      <c r="I28" s="64">
        <v>0</v>
      </c>
      <c r="J28" s="48"/>
      <c r="K28" s="48">
        <f t="shared" si="0"/>
        <v>0</v>
      </c>
      <c r="N28" s="54"/>
      <c r="O28" s="54"/>
    </row>
    <row r="29" spans="1:15" x14ac:dyDescent="0.3">
      <c r="A29" s="1">
        <v>77</v>
      </c>
      <c r="B29" s="1">
        <v>52</v>
      </c>
      <c r="C29" s="1">
        <v>893</v>
      </c>
      <c r="D29" s="15" t="s">
        <v>15</v>
      </c>
      <c r="E29" s="15"/>
      <c r="F29" s="62">
        <v>0</v>
      </c>
      <c r="G29" s="66">
        <v>0</v>
      </c>
      <c r="H29" s="59">
        <v>0</v>
      </c>
      <c r="I29" s="64">
        <v>0</v>
      </c>
      <c r="J29" s="49"/>
      <c r="K29" s="49">
        <f t="shared" si="0"/>
        <v>0</v>
      </c>
      <c r="N29" s="54"/>
      <c r="O29" s="54"/>
    </row>
    <row r="30" spans="1:15" x14ac:dyDescent="0.3">
      <c r="A30" s="1">
        <v>78</v>
      </c>
      <c r="B30" s="1">
        <v>53</v>
      </c>
      <c r="C30" s="1"/>
      <c r="D30" s="15" t="s">
        <v>16</v>
      </c>
      <c r="E30" s="15"/>
      <c r="F30" s="62">
        <v>-3402.77</v>
      </c>
      <c r="G30" s="66">
        <v>-6360.61</v>
      </c>
      <c r="H30" s="59">
        <v>-1788.12</v>
      </c>
      <c r="I30" s="64">
        <v>-3834.9</v>
      </c>
      <c r="J30" s="48"/>
      <c r="K30" s="48">
        <f t="shared" si="0"/>
        <v>-15386.4</v>
      </c>
      <c r="N30" s="54"/>
      <c r="O30" s="54"/>
    </row>
    <row r="31" spans="1:15" x14ac:dyDescent="0.3">
      <c r="A31" s="1">
        <v>86</v>
      </c>
      <c r="B31" s="1">
        <v>54</v>
      </c>
      <c r="C31" s="1">
        <v>899</v>
      </c>
      <c r="D31" s="15" t="s">
        <v>17</v>
      </c>
      <c r="E31" s="15"/>
      <c r="F31" s="62">
        <v>-903.33</v>
      </c>
      <c r="G31" s="66">
        <v>-560.79999999999995</v>
      </c>
      <c r="H31" s="59">
        <v>-321.13</v>
      </c>
      <c r="I31" s="64">
        <v>-269.49</v>
      </c>
      <c r="J31" s="49"/>
      <c r="K31" s="49">
        <f t="shared" si="0"/>
        <v>-2054.75</v>
      </c>
      <c r="N31" s="54"/>
      <c r="O31" s="54"/>
    </row>
    <row r="32" spans="1:15" x14ac:dyDescent="0.3">
      <c r="A32" s="1">
        <v>1633</v>
      </c>
      <c r="B32" s="1">
        <v>56</v>
      </c>
      <c r="C32" s="1"/>
      <c r="D32" s="15" t="s">
        <v>18</v>
      </c>
      <c r="E32" s="15"/>
      <c r="F32" s="62">
        <v>0</v>
      </c>
      <c r="G32" s="66">
        <v>0</v>
      </c>
      <c r="H32" s="59">
        <v>0</v>
      </c>
      <c r="I32" s="64">
        <v>0</v>
      </c>
      <c r="J32" s="48"/>
      <c r="K32" s="48">
        <f t="shared" si="0"/>
        <v>0</v>
      </c>
      <c r="N32" s="54"/>
      <c r="O32" s="54"/>
    </row>
    <row r="33" spans="1:15" x14ac:dyDescent="0.3">
      <c r="A33" s="1">
        <v>88</v>
      </c>
      <c r="B33" s="1">
        <v>57</v>
      </c>
      <c r="C33" s="1">
        <v>893</v>
      </c>
      <c r="D33" s="15" t="s">
        <v>19</v>
      </c>
      <c r="E33" s="15"/>
      <c r="F33" s="62">
        <v>0</v>
      </c>
      <c r="G33" s="66">
        <v>0</v>
      </c>
      <c r="H33" s="59">
        <v>0</v>
      </c>
      <c r="I33" s="64">
        <v>0</v>
      </c>
      <c r="J33" s="49"/>
      <c r="K33" s="49">
        <f t="shared" si="0"/>
        <v>0</v>
      </c>
      <c r="N33" s="54"/>
      <c r="O33" s="54"/>
    </row>
    <row r="34" spans="1:15" x14ac:dyDescent="0.3">
      <c r="A34" s="1">
        <v>90</v>
      </c>
      <c r="B34" s="1">
        <v>58</v>
      </c>
      <c r="C34" s="1"/>
      <c r="D34" s="15" t="s">
        <v>20</v>
      </c>
      <c r="E34" s="15"/>
      <c r="F34" s="62">
        <v>0</v>
      </c>
      <c r="G34" s="66">
        <v>0</v>
      </c>
      <c r="H34" s="59">
        <v>0</v>
      </c>
      <c r="I34" s="64">
        <v>0</v>
      </c>
      <c r="J34" s="48"/>
      <c r="K34" s="48">
        <f t="shared" si="0"/>
        <v>0</v>
      </c>
      <c r="N34" s="54"/>
      <c r="O34" s="54"/>
    </row>
    <row r="35" spans="1:15" x14ac:dyDescent="0.3">
      <c r="A35" s="1">
        <v>92</v>
      </c>
      <c r="B35" s="1">
        <v>60</v>
      </c>
      <c r="C35" s="1"/>
      <c r="D35" s="15" t="s">
        <v>21</v>
      </c>
      <c r="E35" s="15"/>
      <c r="F35" s="62">
        <v>0</v>
      </c>
      <c r="G35" s="66">
        <v>0</v>
      </c>
      <c r="H35" s="59">
        <v>0</v>
      </c>
      <c r="I35" s="64">
        <v>0</v>
      </c>
      <c r="J35" s="49"/>
      <c r="K35" s="49">
        <f t="shared" si="0"/>
        <v>0</v>
      </c>
      <c r="N35" s="54"/>
      <c r="O35" s="54"/>
    </row>
    <row r="36" spans="1:15" x14ac:dyDescent="0.3">
      <c r="A36" s="1">
        <v>94</v>
      </c>
      <c r="B36" s="1">
        <v>63</v>
      </c>
      <c r="C36" s="1"/>
      <c r="D36" s="15" t="s">
        <v>22</v>
      </c>
      <c r="E36" s="15"/>
      <c r="F36" s="62">
        <v>0</v>
      </c>
      <c r="G36" s="66">
        <v>0</v>
      </c>
      <c r="H36" s="59">
        <v>0</v>
      </c>
      <c r="I36" s="64">
        <v>0</v>
      </c>
      <c r="J36" s="48"/>
      <c r="K36" s="48">
        <f t="shared" si="0"/>
        <v>0</v>
      </c>
      <c r="N36" s="54"/>
      <c r="O36" s="54"/>
    </row>
    <row r="37" spans="1:15" x14ac:dyDescent="0.3">
      <c r="A37" s="1">
        <v>1824</v>
      </c>
      <c r="B37" s="1">
        <v>66</v>
      </c>
      <c r="C37" s="1"/>
      <c r="D37" s="15" t="s">
        <v>265</v>
      </c>
      <c r="E37" s="15"/>
      <c r="F37" s="62">
        <v>0</v>
      </c>
      <c r="G37" s="66">
        <v>0</v>
      </c>
      <c r="H37" s="59">
        <v>0</v>
      </c>
      <c r="I37" s="64">
        <v>0</v>
      </c>
      <c r="J37" s="49"/>
      <c r="K37" s="49">
        <f t="shared" si="0"/>
        <v>0</v>
      </c>
      <c r="N37" s="54"/>
      <c r="O37" s="54"/>
    </row>
    <row r="38" spans="1:15" x14ac:dyDescent="0.3">
      <c r="A38" s="1">
        <v>1825</v>
      </c>
      <c r="B38" s="1">
        <v>69</v>
      </c>
      <c r="C38" s="1"/>
      <c r="D38" s="15" t="s">
        <v>266</v>
      </c>
      <c r="E38" s="15"/>
      <c r="F38" s="62">
        <v>0</v>
      </c>
      <c r="G38" s="66">
        <v>0</v>
      </c>
      <c r="H38" s="59">
        <v>0</v>
      </c>
      <c r="I38" s="64">
        <v>0</v>
      </c>
      <c r="J38" s="48"/>
      <c r="K38" s="48">
        <f t="shared" si="0"/>
        <v>0</v>
      </c>
      <c r="N38" s="54"/>
      <c r="O38" s="54"/>
    </row>
    <row r="39" spans="1:15" x14ac:dyDescent="0.3">
      <c r="A39" s="1">
        <v>108</v>
      </c>
      <c r="B39" s="1">
        <v>70</v>
      </c>
      <c r="C39" s="1"/>
      <c r="D39" s="15" t="s">
        <v>23</v>
      </c>
      <c r="E39" s="15"/>
      <c r="F39" s="62">
        <v>-39555.269999999997</v>
      </c>
      <c r="G39" s="66">
        <v>-71215.7</v>
      </c>
      <c r="H39" s="59">
        <v>-26117.02</v>
      </c>
      <c r="I39" s="64">
        <v>-66478.080000000002</v>
      </c>
      <c r="J39" s="49"/>
      <c r="K39" s="49">
        <f t="shared" si="0"/>
        <v>-203366.07</v>
      </c>
      <c r="N39" s="54"/>
      <c r="O39" s="54"/>
    </row>
    <row r="40" spans="1:15" x14ac:dyDescent="0.3">
      <c r="A40" s="1">
        <v>113</v>
      </c>
      <c r="B40" s="1">
        <v>75</v>
      </c>
      <c r="C40" s="1"/>
      <c r="D40" s="15" t="s">
        <v>24</v>
      </c>
      <c r="E40" s="15"/>
      <c r="F40" s="62">
        <v>0</v>
      </c>
      <c r="G40" s="66">
        <v>0</v>
      </c>
      <c r="H40" s="59">
        <v>0</v>
      </c>
      <c r="I40" s="64">
        <v>0</v>
      </c>
      <c r="J40" s="48"/>
      <c r="K40" s="48">
        <f t="shared" si="0"/>
        <v>0</v>
      </c>
      <c r="N40" s="54"/>
      <c r="O40" s="54"/>
    </row>
    <row r="41" spans="1:15" x14ac:dyDescent="0.3">
      <c r="A41" s="1">
        <v>1402</v>
      </c>
      <c r="B41" s="1">
        <v>76</v>
      </c>
      <c r="C41" s="1"/>
      <c r="D41" s="15" t="s">
        <v>25</v>
      </c>
      <c r="E41" s="15"/>
      <c r="F41" s="62">
        <v>0</v>
      </c>
      <c r="G41" s="66">
        <v>0</v>
      </c>
      <c r="H41" s="59">
        <v>0</v>
      </c>
      <c r="I41" s="64">
        <v>0</v>
      </c>
      <c r="J41" s="49"/>
      <c r="K41" s="49">
        <f t="shared" si="0"/>
        <v>0</v>
      </c>
      <c r="N41" s="54"/>
      <c r="O41" s="54"/>
    </row>
    <row r="42" spans="1:15" x14ac:dyDescent="0.3">
      <c r="A42" s="1">
        <v>549</v>
      </c>
      <c r="B42" s="1">
        <v>496</v>
      </c>
      <c r="C42" s="1"/>
      <c r="D42" s="15" t="s">
        <v>141</v>
      </c>
      <c r="E42" s="15"/>
      <c r="F42" s="62">
        <v>0</v>
      </c>
      <c r="G42" s="66">
        <v>0</v>
      </c>
      <c r="H42" s="59">
        <v>0</v>
      </c>
      <c r="I42" s="64">
        <v>0</v>
      </c>
      <c r="J42" s="48"/>
      <c r="K42" s="48">
        <f t="shared" si="0"/>
        <v>0</v>
      </c>
      <c r="N42" s="54"/>
      <c r="O42" s="54"/>
    </row>
    <row r="43" spans="1:15" x14ac:dyDescent="0.3">
      <c r="A43" s="1">
        <v>124</v>
      </c>
      <c r="B43" s="1">
        <v>79</v>
      </c>
      <c r="C43" s="1">
        <v>890</v>
      </c>
      <c r="D43" s="15" t="s">
        <v>26</v>
      </c>
      <c r="E43" s="30"/>
      <c r="F43" s="62">
        <v>0</v>
      </c>
      <c r="G43" s="66">
        <v>0</v>
      </c>
      <c r="H43" s="59">
        <v>0</v>
      </c>
      <c r="I43" s="64">
        <v>0</v>
      </c>
      <c r="J43" s="49"/>
      <c r="K43" s="49">
        <f t="shared" si="0"/>
        <v>0</v>
      </c>
      <c r="N43" s="54"/>
      <c r="O43" s="54"/>
    </row>
    <row r="44" spans="1:15" x14ac:dyDescent="0.3">
      <c r="A44" s="1">
        <v>125</v>
      </c>
      <c r="B44" s="1">
        <v>83</v>
      </c>
      <c r="C44" s="1"/>
      <c r="D44" s="15" t="s">
        <v>27</v>
      </c>
      <c r="E44" s="15"/>
      <c r="F44" s="62">
        <v>0</v>
      </c>
      <c r="G44" s="66">
        <v>0</v>
      </c>
      <c r="H44" s="59">
        <v>0</v>
      </c>
      <c r="I44" s="64">
        <v>0</v>
      </c>
      <c r="J44" s="48"/>
      <c r="K44" s="48">
        <f t="shared" si="0"/>
        <v>0</v>
      </c>
      <c r="N44" s="54"/>
      <c r="O44" s="54"/>
    </row>
    <row r="45" spans="1:15" x14ac:dyDescent="0.3">
      <c r="A45" s="1">
        <v>127</v>
      </c>
      <c r="B45" s="1">
        <v>85</v>
      </c>
      <c r="C45" s="1"/>
      <c r="D45" s="15" t="s">
        <v>28</v>
      </c>
      <c r="E45" s="15"/>
      <c r="F45" s="62">
        <v>-128.82</v>
      </c>
      <c r="G45" s="66">
        <v>-257.5</v>
      </c>
      <c r="H45" s="59">
        <v>-55.55</v>
      </c>
      <c r="I45" s="64">
        <v>0</v>
      </c>
      <c r="J45" s="49"/>
      <c r="K45" s="49">
        <f t="shared" si="0"/>
        <v>-441.87</v>
      </c>
      <c r="N45" s="54"/>
      <c r="O45" s="54"/>
    </row>
    <row r="46" spans="1:15" x14ac:dyDescent="0.3">
      <c r="A46" s="1">
        <v>130</v>
      </c>
      <c r="B46" s="1">
        <v>89</v>
      </c>
      <c r="C46" s="1">
        <v>877</v>
      </c>
      <c r="D46" s="15" t="s">
        <v>29</v>
      </c>
      <c r="E46" s="15"/>
      <c r="F46" s="62">
        <v>0</v>
      </c>
      <c r="G46" s="66">
        <v>0</v>
      </c>
      <c r="H46" s="59">
        <v>0</v>
      </c>
      <c r="I46" s="64">
        <v>0</v>
      </c>
      <c r="J46" s="48"/>
      <c r="K46" s="48">
        <f t="shared" si="0"/>
        <v>0</v>
      </c>
      <c r="N46" s="54"/>
      <c r="O46" s="54"/>
    </row>
    <row r="47" spans="1:15" x14ac:dyDescent="0.3">
      <c r="A47" s="1">
        <v>1433</v>
      </c>
      <c r="B47" s="1">
        <v>499</v>
      </c>
      <c r="C47" s="1"/>
      <c r="D47" s="15" t="s">
        <v>143</v>
      </c>
      <c r="E47" s="15"/>
      <c r="F47" s="62">
        <v>0</v>
      </c>
      <c r="G47" s="66">
        <v>0</v>
      </c>
      <c r="H47" s="59">
        <v>0</v>
      </c>
      <c r="I47" s="64">
        <v>0</v>
      </c>
      <c r="J47" s="49"/>
      <c r="K47" s="49">
        <f t="shared" si="0"/>
        <v>0</v>
      </c>
      <c r="N47" s="54"/>
      <c r="O47" s="54"/>
    </row>
    <row r="48" spans="1:15" x14ac:dyDescent="0.3">
      <c r="A48" s="1">
        <v>1628</v>
      </c>
      <c r="B48" s="1">
        <v>91</v>
      </c>
      <c r="C48" s="1"/>
      <c r="D48" s="15" t="s">
        <v>30</v>
      </c>
      <c r="E48" s="15"/>
      <c r="F48" s="62">
        <v>0</v>
      </c>
      <c r="G48" s="66">
        <v>0</v>
      </c>
      <c r="H48" s="59">
        <v>0</v>
      </c>
      <c r="I48" s="64">
        <v>0</v>
      </c>
      <c r="J48" s="48"/>
      <c r="K48" s="48">
        <f t="shared" si="0"/>
        <v>0</v>
      </c>
      <c r="N48" s="54"/>
      <c r="O48" s="54"/>
    </row>
    <row r="49" spans="1:15" x14ac:dyDescent="0.3">
      <c r="A49" s="1">
        <v>1510</v>
      </c>
      <c r="B49" s="1"/>
      <c r="C49" s="1"/>
      <c r="D49" s="15" t="s">
        <v>287</v>
      </c>
      <c r="E49" s="15"/>
      <c r="F49" s="62">
        <v>-232.96</v>
      </c>
      <c r="G49" s="66">
        <v>0</v>
      </c>
      <c r="H49" s="59">
        <v>0</v>
      </c>
      <c r="I49" s="64">
        <v>0</v>
      </c>
      <c r="J49" s="49"/>
      <c r="K49" s="49">
        <f t="shared" si="0"/>
        <v>-232.96</v>
      </c>
      <c r="N49" s="54"/>
      <c r="O49" s="54"/>
    </row>
    <row r="50" spans="1:15" x14ac:dyDescent="0.3">
      <c r="A50" s="1">
        <v>137</v>
      </c>
      <c r="B50" s="1">
        <v>100</v>
      </c>
      <c r="C50" s="1">
        <v>890</v>
      </c>
      <c r="D50" s="15" t="s">
        <v>31</v>
      </c>
      <c r="E50" s="15"/>
      <c r="F50" s="62">
        <v>-144.63</v>
      </c>
      <c r="G50" s="66">
        <v>-4992.07</v>
      </c>
      <c r="H50" s="59">
        <v>-2106.7800000000002</v>
      </c>
      <c r="I50" s="64">
        <v>-1991.32</v>
      </c>
      <c r="J50" s="48"/>
      <c r="K50" s="48">
        <f t="shared" si="0"/>
        <v>-9234.7999999999993</v>
      </c>
      <c r="N50" s="54"/>
      <c r="O50" s="54"/>
    </row>
    <row r="51" spans="1:15" x14ac:dyDescent="0.3">
      <c r="A51" s="1">
        <v>138</v>
      </c>
      <c r="B51" s="1">
        <v>101</v>
      </c>
      <c r="C51" s="1"/>
      <c r="D51" s="15" t="s">
        <v>32</v>
      </c>
      <c r="E51" s="15"/>
      <c r="F51" s="62">
        <v>0</v>
      </c>
      <c r="G51" s="66">
        <v>0</v>
      </c>
      <c r="H51" s="59">
        <v>0</v>
      </c>
      <c r="I51" s="64">
        <v>0</v>
      </c>
      <c r="J51" s="49"/>
      <c r="K51" s="49">
        <f t="shared" si="0"/>
        <v>0</v>
      </c>
      <c r="N51" s="54"/>
      <c r="O51" s="54"/>
    </row>
    <row r="52" spans="1:15" x14ac:dyDescent="0.3">
      <c r="A52" s="1">
        <v>139</v>
      </c>
      <c r="B52" s="1">
        <v>106</v>
      </c>
      <c r="C52" s="1">
        <v>891</v>
      </c>
      <c r="D52" s="15" t="s">
        <v>33</v>
      </c>
      <c r="E52" s="15"/>
      <c r="F52" s="62">
        <v>0</v>
      </c>
      <c r="G52" s="66">
        <v>0</v>
      </c>
      <c r="H52" s="59">
        <v>0</v>
      </c>
      <c r="I52" s="64">
        <v>0</v>
      </c>
      <c r="J52" s="48"/>
      <c r="K52" s="48">
        <f t="shared" si="0"/>
        <v>0</v>
      </c>
      <c r="N52" s="54"/>
      <c r="O52" s="54"/>
    </row>
    <row r="53" spans="1:15" x14ac:dyDescent="0.3">
      <c r="A53" s="1">
        <v>142</v>
      </c>
      <c r="B53" s="1">
        <v>107</v>
      </c>
      <c r="C53" s="1">
        <v>877</v>
      </c>
      <c r="D53" s="15" t="s">
        <v>34</v>
      </c>
      <c r="E53" s="15"/>
      <c r="F53" s="62">
        <v>0</v>
      </c>
      <c r="G53" s="66">
        <v>0</v>
      </c>
      <c r="H53" s="59">
        <v>0</v>
      </c>
      <c r="I53" s="64">
        <v>0</v>
      </c>
      <c r="J53" s="49"/>
      <c r="K53" s="49">
        <f t="shared" si="0"/>
        <v>0</v>
      </c>
      <c r="N53" s="54"/>
      <c r="O53" s="54"/>
    </row>
    <row r="54" spans="1:15" x14ac:dyDescent="0.3">
      <c r="A54" s="1">
        <v>1411</v>
      </c>
      <c r="B54" s="1">
        <v>111</v>
      </c>
      <c r="C54" s="1">
        <v>896</v>
      </c>
      <c r="D54" s="15" t="s">
        <v>35</v>
      </c>
      <c r="E54" s="15"/>
      <c r="F54" s="62">
        <v>0</v>
      </c>
      <c r="G54" s="66">
        <v>0</v>
      </c>
      <c r="H54" s="59">
        <v>0</v>
      </c>
      <c r="I54" s="64">
        <v>0</v>
      </c>
      <c r="J54" s="48"/>
      <c r="K54" s="48">
        <f t="shared" si="0"/>
        <v>0</v>
      </c>
      <c r="N54" s="54"/>
      <c r="O54" s="54"/>
    </row>
    <row r="55" spans="1:15" x14ac:dyDescent="0.3">
      <c r="A55" s="1">
        <v>144</v>
      </c>
      <c r="B55" s="1">
        <v>114</v>
      </c>
      <c r="C55" s="1">
        <v>893</v>
      </c>
      <c r="D55" s="15" t="s">
        <v>36</v>
      </c>
      <c r="E55" s="15"/>
      <c r="F55" s="62">
        <v>0</v>
      </c>
      <c r="G55" s="66">
        <v>0</v>
      </c>
      <c r="H55" s="59">
        <v>0</v>
      </c>
      <c r="I55" s="64">
        <v>0</v>
      </c>
      <c r="J55" s="49"/>
      <c r="K55" s="49">
        <f t="shared" si="0"/>
        <v>0</v>
      </c>
      <c r="N55" s="54"/>
      <c r="O55" s="54"/>
    </row>
    <row r="56" spans="1:15" x14ac:dyDescent="0.3">
      <c r="A56" s="1">
        <v>1661</v>
      </c>
      <c r="B56" s="1">
        <v>116</v>
      </c>
      <c r="C56" s="1"/>
      <c r="D56" s="15" t="s">
        <v>242</v>
      </c>
      <c r="E56" s="15"/>
      <c r="F56" s="62">
        <v>-24.72</v>
      </c>
      <c r="G56" s="66">
        <v>-5115.2700000000004</v>
      </c>
      <c r="H56" s="59">
        <v>-11.55</v>
      </c>
      <c r="I56" s="64">
        <v>-364.08</v>
      </c>
      <c r="J56" s="48"/>
      <c r="K56" s="48">
        <f t="shared" si="0"/>
        <v>-5515.6200000000008</v>
      </c>
      <c r="N56" s="54"/>
      <c r="O56" s="54"/>
    </row>
    <row r="57" spans="1:15" x14ac:dyDescent="0.3">
      <c r="A57" s="1">
        <v>147</v>
      </c>
      <c r="B57" s="1">
        <v>117</v>
      </c>
      <c r="C57" s="1"/>
      <c r="D57" s="15" t="s">
        <v>37</v>
      </c>
      <c r="E57" s="15"/>
      <c r="F57" s="62">
        <v>0</v>
      </c>
      <c r="G57" s="66">
        <v>0</v>
      </c>
      <c r="H57" s="59">
        <v>-145.59</v>
      </c>
      <c r="I57" s="64">
        <v>0</v>
      </c>
      <c r="J57" s="49"/>
      <c r="K57" s="49">
        <f t="shared" si="0"/>
        <v>-145.59</v>
      </c>
      <c r="N57" s="54"/>
      <c r="O57" s="54"/>
    </row>
    <row r="58" spans="1:15" x14ac:dyDescent="0.3">
      <c r="A58" s="1">
        <v>148</v>
      </c>
      <c r="B58" s="1">
        <v>118</v>
      </c>
      <c r="C58" s="1">
        <v>847</v>
      </c>
      <c r="D58" s="15" t="s">
        <v>38</v>
      </c>
      <c r="E58" s="15"/>
      <c r="F58" s="62">
        <v>0</v>
      </c>
      <c r="G58" s="66">
        <v>0</v>
      </c>
      <c r="H58" s="59">
        <v>0</v>
      </c>
      <c r="I58" s="64">
        <v>0</v>
      </c>
      <c r="J58" s="48"/>
      <c r="K58" s="48">
        <f t="shared" si="0"/>
        <v>0</v>
      </c>
      <c r="N58" s="54"/>
      <c r="O58" s="54"/>
    </row>
    <row r="59" spans="1:15" x14ac:dyDescent="0.3">
      <c r="A59" s="1">
        <v>1049</v>
      </c>
      <c r="B59" s="1">
        <v>913</v>
      </c>
      <c r="C59" s="1"/>
      <c r="D59" s="15" t="s">
        <v>229</v>
      </c>
      <c r="E59" s="15"/>
      <c r="F59" s="62">
        <v>0</v>
      </c>
      <c r="G59" s="66">
        <v>0</v>
      </c>
      <c r="H59" s="59">
        <v>0</v>
      </c>
      <c r="I59" s="64">
        <v>0</v>
      </c>
      <c r="J59" s="49"/>
      <c r="K59" s="49">
        <f t="shared" si="0"/>
        <v>0</v>
      </c>
      <c r="N59" s="54"/>
      <c r="O59" s="54"/>
    </row>
    <row r="60" spans="1:15" x14ac:dyDescent="0.3">
      <c r="A60" s="1">
        <v>150</v>
      </c>
      <c r="B60" s="1">
        <v>121</v>
      </c>
      <c r="C60" s="1"/>
      <c r="D60" s="15" t="s">
        <v>39</v>
      </c>
      <c r="E60" s="15"/>
      <c r="F60" s="62">
        <v>0</v>
      </c>
      <c r="G60" s="66">
        <v>0</v>
      </c>
      <c r="H60" s="59">
        <v>0</v>
      </c>
      <c r="I60" s="64">
        <v>0</v>
      </c>
      <c r="J60" s="48"/>
      <c r="K60" s="48">
        <f t="shared" si="0"/>
        <v>0</v>
      </c>
      <c r="N60" s="54"/>
      <c r="O60" s="54"/>
    </row>
    <row r="61" spans="1:15" x14ac:dyDescent="0.3">
      <c r="A61" s="1">
        <v>151</v>
      </c>
      <c r="B61" s="1">
        <v>122</v>
      </c>
      <c r="C61" s="1">
        <v>877</v>
      </c>
      <c r="D61" s="15" t="s">
        <v>40</v>
      </c>
      <c r="E61" s="15"/>
      <c r="F61" s="62">
        <v>0</v>
      </c>
      <c r="G61" s="66">
        <v>0</v>
      </c>
      <c r="H61" s="59">
        <v>0</v>
      </c>
      <c r="I61" s="64">
        <v>0</v>
      </c>
      <c r="J61" s="49"/>
      <c r="K61" s="49">
        <f t="shared" si="0"/>
        <v>0</v>
      </c>
      <c r="N61" s="54"/>
      <c r="O61" s="54"/>
    </row>
    <row r="62" spans="1:15" x14ac:dyDescent="0.3">
      <c r="A62" s="1">
        <v>1998</v>
      </c>
      <c r="B62" s="1">
        <v>133</v>
      </c>
      <c r="C62" s="1"/>
      <c r="D62" s="15" t="s">
        <v>273</v>
      </c>
      <c r="E62" s="15"/>
      <c r="F62" s="62">
        <v>-198.56</v>
      </c>
      <c r="G62" s="66">
        <v>-290.02</v>
      </c>
      <c r="H62" s="59">
        <v>-25.86</v>
      </c>
      <c r="I62" s="64">
        <v>-298.43</v>
      </c>
      <c r="J62" s="49"/>
      <c r="K62" s="49">
        <f t="shared" si="0"/>
        <v>-812.86999999999989</v>
      </c>
      <c r="N62" s="54"/>
      <c r="O62" s="54"/>
    </row>
    <row r="63" spans="1:15" x14ac:dyDescent="0.3">
      <c r="A63" s="1">
        <v>1400</v>
      </c>
      <c r="B63" s="1">
        <v>135</v>
      </c>
      <c r="C63" s="1">
        <v>896</v>
      </c>
      <c r="D63" s="15" t="s">
        <v>41</v>
      </c>
      <c r="E63" s="15"/>
      <c r="F63" s="62">
        <v>0</v>
      </c>
      <c r="G63" s="66">
        <v>0</v>
      </c>
      <c r="H63" s="59">
        <v>0</v>
      </c>
      <c r="I63" s="64">
        <v>0</v>
      </c>
      <c r="J63" s="48"/>
      <c r="K63" s="48">
        <f t="shared" si="0"/>
        <v>0</v>
      </c>
      <c r="N63" s="54"/>
      <c r="O63" s="54"/>
    </row>
    <row r="64" spans="1:15" x14ac:dyDescent="0.3">
      <c r="A64" s="1">
        <v>157</v>
      </c>
      <c r="B64" s="1">
        <v>136</v>
      </c>
      <c r="C64" s="1">
        <v>866</v>
      </c>
      <c r="D64" s="15" t="s">
        <v>42</v>
      </c>
      <c r="E64" s="15"/>
      <c r="F64" s="62">
        <v>0</v>
      </c>
      <c r="G64" s="66">
        <v>0</v>
      </c>
      <c r="H64" s="59">
        <v>0</v>
      </c>
      <c r="I64" s="64">
        <v>0</v>
      </c>
      <c r="J64" s="49"/>
      <c r="K64" s="49">
        <f t="shared" si="0"/>
        <v>0</v>
      </c>
      <c r="N64" s="54"/>
      <c r="O64" s="54"/>
    </row>
    <row r="65" spans="1:15" x14ac:dyDescent="0.3">
      <c r="A65" s="1">
        <v>1047</v>
      </c>
      <c r="B65" s="1">
        <v>912</v>
      </c>
      <c r="C65" s="1">
        <v>890</v>
      </c>
      <c r="D65" s="15" t="s">
        <v>228</v>
      </c>
      <c r="E65" s="15"/>
      <c r="F65" s="62">
        <v>0</v>
      </c>
      <c r="G65" s="66">
        <v>0</v>
      </c>
      <c r="H65" s="59">
        <v>0</v>
      </c>
      <c r="I65" s="64">
        <v>0</v>
      </c>
      <c r="J65" s="48"/>
      <c r="K65" s="48">
        <f t="shared" si="0"/>
        <v>0</v>
      </c>
      <c r="N65" s="54"/>
      <c r="O65" s="54"/>
    </row>
    <row r="66" spans="1:15" x14ac:dyDescent="0.3">
      <c r="A66" s="1">
        <v>160</v>
      </c>
      <c r="B66" s="1">
        <v>137</v>
      </c>
      <c r="C66" s="1"/>
      <c r="D66" s="15" t="s">
        <v>43</v>
      </c>
      <c r="E66" s="15"/>
      <c r="F66" s="62">
        <v>-882.15</v>
      </c>
      <c r="G66" s="66">
        <v>-1382.82</v>
      </c>
      <c r="H66" s="59">
        <v>-615.80999999999995</v>
      </c>
      <c r="I66" s="64">
        <v>-1166.21</v>
      </c>
      <c r="J66" s="49"/>
      <c r="K66" s="49">
        <f t="shared" si="0"/>
        <v>-4046.99</v>
      </c>
      <c r="N66" s="54"/>
      <c r="O66" s="54"/>
    </row>
    <row r="67" spans="1:15" x14ac:dyDescent="0.3">
      <c r="A67" s="1">
        <v>163</v>
      </c>
      <c r="B67" s="1">
        <v>138</v>
      </c>
      <c r="C67" s="1">
        <v>877</v>
      </c>
      <c r="D67" s="15" t="s">
        <v>44</v>
      </c>
      <c r="E67" s="15"/>
      <c r="F67" s="62">
        <v>0</v>
      </c>
      <c r="G67" s="66">
        <v>0</v>
      </c>
      <c r="H67" s="59">
        <v>0</v>
      </c>
      <c r="I67" s="64">
        <v>0</v>
      </c>
      <c r="J67" s="48"/>
      <c r="K67" s="48">
        <f t="shared" si="0"/>
        <v>0</v>
      </c>
      <c r="N67" s="54"/>
      <c r="O67" s="54"/>
    </row>
    <row r="68" spans="1:15" x14ac:dyDescent="0.3">
      <c r="A68" s="1">
        <v>2071</v>
      </c>
      <c r="B68" s="1"/>
      <c r="C68" s="1"/>
      <c r="D68" s="15" t="s">
        <v>284</v>
      </c>
      <c r="E68" s="15"/>
      <c r="F68" s="62">
        <v>0</v>
      </c>
      <c r="G68" s="66">
        <v>0</v>
      </c>
      <c r="H68" s="59">
        <v>0</v>
      </c>
      <c r="I68" s="64">
        <v>0</v>
      </c>
      <c r="J68" s="52"/>
      <c r="K68" s="52">
        <f t="shared" si="0"/>
        <v>0</v>
      </c>
      <c r="N68" s="54"/>
      <c r="O68" s="54"/>
    </row>
    <row r="69" spans="1:15" x14ac:dyDescent="0.3">
      <c r="A69" s="1">
        <v>166</v>
      </c>
      <c r="B69" s="1">
        <v>140</v>
      </c>
      <c r="C69" s="1">
        <v>898</v>
      </c>
      <c r="D69" s="15" t="s">
        <v>45</v>
      </c>
      <c r="E69" s="15"/>
      <c r="F69" s="62">
        <v>0</v>
      </c>
      <c r="G69" s="66">
        <v>0</v>
      </c>
      <c r="H69" s="59">
        <v>0</v>
      </c>
      <c r="I69" s="64">
        <v>0</v>
      </c>
      <c r="J69" s="48"/>
      <c r="K69" s="48">
        <f t="shared" si="0"/>
        <v>0</v>
      </c>
      <c r="N69" s="54"/>
      <c r="O69" s="54"/>
    </row>
    <row r="70" spans="1:15" x14ac:dyDescent="0.3">
      <c r="A70" s="1">
        <v>1663</v>
      </c>
      <c r="B70" s="1">
        <v>144</v>
      </c>
      <c r="C70" s="1"/>
      <c r="D70" s="15" t="s">
        <v>243</v>
      </c>
      <c r="E70" s="15"/>
      <c r="F70" s="62">
        <v>0</v>
      </c>
      <c r="G70" s="66">
        <v>0</v>
      </c>
      <c r="H70" s="59">
        <v>0</v>
      </c>
      <c r="I70" s="64">
        <v>0</v>
      </c>
      <c r="J70" s="49"/>
      <c r="K70" s="49">
        <f t="shared" si="0"/>
        <v>0</v>
      </c>
      <c r="N70" s="54"/>
      <c r="O70" s="54"/>
    </row>
    <row r="71" spans="1:15" x14ac:dyDescent="0.3">
      <c r="A71" s="1">
        <v>1627</v>
      </c>
      <c r="B71" s="1">
        <v>148</v>
      </c>
      <c r="C71" s="1">
        <v>148</v>
      </c>
      <c r="D71" s="15" t="s">
        <v>46</v>
      </c>
      <c r="E71" s="15"/>
      <c r="F71" s="62">
        <v>0</v>
      </c>
      <c r="G71" s="66">
        <v>0</v>
      </c>
      <c r="H71" s="59">
        <v>0</v>
      </c>
      <c r="I71" s="64">
        <v>0</v>
      </c>
      <c r="J71" s="48"/>
      <c r="K71" s="48">
        <f t="shared" si="0"/>
        <v>0</v>
      </c>
      <c r="N71" s="54"/>
      <c r="O71" s="54"/>
    </row>
    <row r="72" spans="1:15" x14ac:dyDescent="0.3">
      <c r="A72" s="1">
        <v>174</v>
      </c>
      <c r="B72" s="1">
        <v>151</v>
      </c>
      <c r="C72" s="1"/>
      <c r="D72" s="15" t="s">
        <v>47</v>
      </c>
      <c r="E72" s="15"/>
      <c r="F72" s="62">
        <v>0</v>
      </c>
      <c r="G72" s="66">
        <v>0</v>
      </c>
      <c r="H72" s="59">
        <v>0</v>
      </c>
      <c r="I72" s="64">
        <v>0</v>
      </c>
      <c r="J72" s="49"/>
      <c r="K72" s="49">
        <f t="shared" ref="K72:K134" si="1">SUM(E72:I72)</f>
        <v>0</v>
      </c>
      <c r="N72" s="54"/>
      <c r="O72" s="54"/>
    </row>
    <row r="73" spans="1:15" x14ac:dyDescent="0.3">
      <c r="A73" s="1">
        <v>180</v>
      </c>
      <c r="B73" s="1">
        <v>154</v>
      </c>
      <c r="C73" s="1">
        <v>897</v>
      </c>
      <c r="D73" s="15" t="s">
        <v>48</v>
      </c>
      <c r="E73" s="15"/>
      <c r="F73" s="62">
        <v>0</v>
      </c>
      <c r="G73" s="66">
        <v>0</v>
      </c>
      <c r="H73" s="59">
        <v>0</v>
      </c>
      <c r="I73" s="64">
        <v>0</v>
      </c>
      <c r="J73" s="48"/>
      <c r="K73" s="48">
        <f t="shared" si="1"/>
        <v>0</v>
      </c>
      <c r="N73" s="54"/>
      <c r="O73" s="54"/>
    </row>
    <row r="74" spans="1:15" x14ac:dyDescent="0.3">
      <c r="A74" s="1">
        <v>1631</v>
      </c>
      <c r="B74" s="1"/>
      <c r="C74" s="1"/>
      <c r="D74" s="15" t="s">
        <v>270</v>
      </c>
      <c r="E74" s="15"/>
      <c r="F74" s="62">
        <v>0</v>
      </c>
      <c r="G74" s="66">
        <v>0</v>
      </c>
      <c r="H74" s="59">
        <v>0</v>
      </c>
      <c r="I74" s="64">
        <v>0</v>
      </c>
      <c r="J74" s="49"/>
      <c r="K74" s="49">
        <f t="shared" si="1"/>
        <v>0</v>
      </c>
      <c r="N74" s="54"/>
      <c r="O74" s="54"/>
    </row>
    <row r="75" spans="1:15" x14ac:dyDescent="0.3">
      <c r="A75" s="1">
        <v>1065</v>
      </c>
      <c r="B75" s="1">
        <v>919</v>
      </c>
      <c r="C75" s="1"/>
      <c r="D75" s="15" t="s">
        <v>233</v>
      </c>
      <c r="E75" s="15"/>
      <c r="F75" s="62">
        <v>0</v>
      </c>
      <c r="G75" s="66">
        <v>0</v>
      </c>
      <c r="H75" s="59">
        <v>0</v>
      </c>
      <c r="I75" s="64">
        <v>0</v>
      </c>
      <c r="J75" s="48"/>
      <c r="K75" s="48">
        <f t="shared" si="1"/>
        <v>0</v>
      </c>
      <c r="N75" s="54"/>
      <c r="O75" s="54"/>
    </row>
    <row r="76" spans="1:15" x14ac:dyDescent="0.3">
      <c r="A76" s="1">
        <v>275</v>
      </c>
      <c r="B76" s="1">
        <v>247</v>
      </c>
      <c r="C76" s="1">
        <v>891</v>
      </c>
      <c r="D76" s="15" t="s">
        <v>74</v>
      </c>
      <c r="E76" s="15"/>
      <c r="F76" s="62">
        <v>0</v>
      </c>
      <c r="G76" s="66">
        <v>0</v>
      </c>
      <c r="H76" s="59">
        <v>0</v>
      </c>
      <c r="I76" s="64">
        <v>0</v>
      </c>
      <c r="J76" s="49"/>
      <c r="K76" s="49">
        <f t="shared" si="1"/>
        <v>0</v>
      </c>
      <c r="N76" s="54"/>
      <c r="O76" s="54"/>
    </row>
    <row r="77" spans="1:15" x14ac:dyDescent="0.3">
      <c r="A77" s="1">
        <v>188</v>
      </c>
      <c r="B77" s="1">
        <v>167</v>
      </c>
      <c r="C77" s="1">
        <v>898</v>
      </c>
      <c r="D77" s="15" t="s">
        <v>49</v>
      </c>
      <c r="E77" s="15"/>
      <c r="F77" s="62">
        <v>0</v>
      </c>
      <c r="G77" s="66">
        <v>0</v>
      </c>
      <c r="H77" s="59">
        <v>0</v>
      </c>
      <c r="I77" s="64">
        <v>0</v>
      </c>
      <c r="J77" s="48"/>
      <c r="K77" s="48">
        <f t="shared" si="1"/>
        <v>0</v>
      </c>
      <c r="N77" s="54"/>
      <c r="O77" s="54"/>
    </row>
    <row r="78" spans="1:15" x14ac:dyDescent="0.3">
      <c r="A78" s="1">
        <v>190</v>
      </c>
      <c r="B78" s="1">
        <v>168</v>
      </c>
      <c r="C78" s="1"/>
      <c r="D78" s="15" t="s">
        <v>50</v>
      </c>
      <c r="E78" s="15"/>
      <c r="F78" s="62">
        <v>-93.9</v>
      </c>
      <c r="G78" s="66">
        <v>-181.02</v>
      </c>
      <c r="H78" s="59">
        <v>-46.71</v>
      </c>
      <c r="I78" s="64">
        <v>0</v>
      </c>
      <c r="J78" s="49"/>
      <c r="K78" s="49">
        <f t="shared" si="1"/>
        <v>-321.63</v>
      </c>
      <c r="N78" s="54"/>
      <c r="O78" s="54"/>
    </row>
    <row r="79" spans="1:15" x14ac:dyDescent="0.3">
      <c r="A79" s="1">
        <v>191</v>
      </c>
      <c r="B79" s="1">
        <v>169</v>
      </c>
      <c r="C79" s="1"/>
      <c r="D79" s="15" t="s">
        <v>51</v>
      </c>
      <c r="E79" s="15"/>
      <c r="F79" s="62">
        <v>0</v>
      </c>
      <c r="G79" s="66">
        <v>0</v>
      </c>
      <c r="H79" s="59">
        <v>0</v>
      </c>
      <c r="I79" s="64">
        <v>0</v>
      </c>
      <c r="J79" s="48"/>
      <c r="K79" s="48">
        <f t="shared" si="1"/>
        <v>0</v>
      </c>
      <c r="N79" s="54"/>
      <c r="O79" s="54"/>
    </row>
    <row r="80" spans="1:15" x14ac:dyDescent="0.3">
      <c r="A80" s="1">
        <v>193</v>
      </c>
      <c r="B80" s="1">
        <v>170</v>
      </c>
      <c r="C80" s="1"/>
      <c r="D80" s="15" t="s">
        <v>52</v>
      </c>
      <c r="E80" s="15"/>
      <c r="F80" s="62">
        <v>0</v>
      </c>
      <c r="G80" s="66">
        <v>0</v>
      </c>
      <c r="H80" s="59">
        <v>0</v>
      </c>
      <c r="I80" s="64">
        <v>0</v>
      </c>
      <c r="J80" s="49"/>
      <c r="K80" s="49">
        <f t="shared" si="1"/>
        <v>0</v>
      </c>
      <c r="N80" s="54"/>
      <c r="O80" s="54"/>
    </row>
    <row r="81" spans="1:15" x14ac:dyDescent="0.3">
      <c r="A81" s="1">
        <v>194</v>
      </c>
      <c r="B81" s="1">
        <v>171</v>
      </c>
      <c r="C81" s="1"/>
      <c r="D81" s="15" t="s">
        <v>53</v>
      </c>
      <c r="E81" s="15"/>
      <c r="F81" s="62">
        <v>0</v>
      </c>
      <c r="G81" s="66">
        <v>0</v>
      </c>
      <c r="H81" s="59">
        <v>0</v>
      </c>
      <c r="I81" s="64">
        <v>0</v>
      </c>
      <c r="J81" s="48"/>
      <c r="K81" s="48">
        <f t="shared" si="1"/>
        <v>0</v>
      </c>
      <c r="N81" s="54"/>
      <c r="O81" s="54"/>
    </row>
    <row r="82" spans="1:15" x14ac:dyDescent="0.3">
      <c r="A82" s="1">
        <v>205</v>
      </c>
      <c r="B82" s="1">
        <v>174</v>
      </c>
      <c r="C82" s="1">
        <v>862</v>
      </c>
      <c r="D82" s="15" t="s">
        <v>54</v>
      </c>
      <c r="E82" s="15"/>
      <c r="F82" s="62">
        <v>-156.21</v>
      </c>
      <c r="G82" s="66">
        <v>-127.36</v>
      </c>
      <c r="H82" s="59">
        <v>-141.09</v>
      </c>
      <c r="I82" s="64">
        <v>-124.11</v>
      </c>
      <c r="J82" s="49"/>
      <c r="K82" s="49">
        <f t="shared" si="1"/>
        <v>-548.77</v>
      </c>
      <c r="N82" s="54"/>
      <c r="O82" s="54"/>
    </row>
    <row r="83" spans="1:15" x14ac:dyDescent="0.3">
      <c r="A83" s="1">
        <v>207</v>
      </c>
      <c r="B83" s="1">
        <v>175</v>
      </c>
      <c r="C83" s="1">
        <v>890</v>
      </c>
      <c r="D83" s="15" t="s">
        <v>285</v>
      </c>
      <c r="E83" s="15"/>
      <c r="F83" s="62">
        <v>0</v>
      </c>
      <c r="G83" s="66">
        <v>0</v>
      </c>
      <c r="H83" s="59">
        <v>0</v>
      </c>
      <c r="I83" s="64">
        <v>0</v>
      </c>
      <c r="J83" s="48"/>
      <c r="K83" s="48">
        <f t="shared" si="1"/>
        <v>0</v>
      </c>
      <c r="N83" s="54"/>
      <c r="O83" s="54"/>
    </row>
    <row r="84" spans="1:15" x14ac:dyDescent="0.3">
      <c r="A84" s="1">
        <v>1054</v>
      </c>
      <c r="B84" s="1">
        <v>914</v>
      </c>
      <c r="C84" s="1">
        <v>893</v>
      </c>
      <c r="D84" s="15" t="s">
        <v>230</v>
      </c>
      <c r="E84" s="15"/>
      <c r="F84" s="62">
        <v>0</v>
      </c>
      <c r="G84" s="66" t="s">
        <v>296</v>
      </c>
      <c r="H84" s="59">
        <v>0</v>
      </c>
      <c r="I84" s="64">
        <v>0</v>
      </c>
      <c r="J84" s="49"/>
      <c r="K84" s="49">
        <f t="shared" si="1"/>
        <v>0</v>
      </c>
      <c r="N84" s="54"/>
      <c r="O84" s="54"/>
    </row>
    <row r="85" spans="1:15" x14ac:dyDescent="0.3">
      <c r="A85" s="1">
        <v>208</v>
      </c>
      <c r="B85" s="1">
        <v>177</v>
      </c>
      <c r="C85" s="1"/>
      <c r="D85" s="15" t="s">
        <v>55</v>
      </c>
      <c r="E85" s="15"/>
      <c r="F85" s="62">
        <v>-184.39</v>
      </c>
      <c r="G85" s="66">
        <v>0</v>
      </c>
      <c r="H85" s="59">
        <v>-2403.75</v>
      </c>
      <c r="I85" s="64">
        <v>0</v>
      </c>
      <c r="J85" s="48"/>
      <c r="K85" s="48">
        <f t="shared" si="1"/>
        <v>-2588.14</v>
      </c>
      <c r="N85" s="54"/>
      <c r="O85" s="54"/>
    </row>
    <row r="86" spans="1:15" x14ac:dyDescent="0.3">
      <c r="A86" s="1">
        <v>210</v>
      </c>
      <c r="B86" s="1">
        <v>180</v>
      </c>
      <c r="C86" s="1"/>
      <c r="D86" s="15" t="s">
        <v>56</v>
      </c>
      <c r="E86" s="15"/>
      <c r="F86" s="62">
        <v>0</v>
      </c>
      <c r="G86" s="66">
        <v>-135.84</v>
      </c>
      <c r="H86" s="59">
        <v>-85.47</v>
      </c>
      <c r="I86" s="64">
        <v>0</v>
      </c>
      <c r="J86" s="49"/>
      <c r="K86" s="49">
        <f t="shared" si="1"/>
        <v>-221.31</v>
      </c>
      <c r="N86" s="54"/>
      <c r="O86" s="54"/>
    </row>
    <row r="87" spans="1:15" x14ac:dyDescent="0.3">
      <c r="A87" s="1">
        <v>1664</v>
      </c>
      <c r="B87" s="1">
        <v>187</v>
      </c>
      <c r="C87" s="1"/>
      <c r="D87" s="15" t="s">
        <v>244</v>
      </c>
      <c r="E87" s="15"/>
      <c r="F87" s="62">
        <v>0</v>
      </c>
      <c r="G87" s="66">
        <v>0</v>
      </c>
      <c r="H87" s="59">
        <v>0</v>
      </c>
      <c r="I87" s="64">
        <v>0</v>
      </c>
      <c r="J87" s="48"/>
      <c r="K87" s="48">
        <f t="shared" si="1"/>
        <v>0</v>
      </c>
      <c r="N87" s="54"/>
      <c r="O87" s="54"/>
    </row>
    <row r="88" spans="1:15" x14ac:dyDescent="0.3">
      <c r="A88" s="1">
        <v>217</v>
      </c>
      <c r="B88" s="1">
        <v>189</v>
      </c>
      <c r="C88" s="1">
        <v>894</v>
      </c>
      <c r="D88" s="15" t="s">
        <v>57</v>
      </c>
      <c r="E88" s="15"/>
      <c r="F88" s="62">
        <v>0</v>
      </c>
      <c r="G88" s="66">
        <v>0</v>
      </c>
      <c r="H88" s="59">
        <v>0</v>
      </c>
      <c r="I88" s="64">
        <v>0</v>
      </c>
      <c r="J88" s="49"/>
      <c r="K88" s="49">
        <f t="shared" si="1"/>
        <v>0</v>
      </c>
      <c r="N88" s="54"/>
      <c r="O88" s="54"/>
    </row>
    <row r="89" spans="1:15" x14ac:dyDescent="0.3">
      <c r="A89" s="1">
        <v>219</v>
      </c>
      <c r="B89" s="1">
        <v>197</v>
      </c>
      <c r="C89" s="1"/>
      <c r="D89" s="15" t="s">
        <v>58</v>
      </c>
      <c r="E89" s="15"/>
      <c r="F89" s="62">
        <v>0</v>
      </c>
      <c r="G89" s="66">
        <v>0</v>
      </c>
      <c r="H89" s="59">
        <v>0</v>
      </c>
      <c r="I89" s="64">
        <v>0</v>
      </c>
      <c r="J89" s="49"/>
      <c r="K89" s="49">
        <f t="shared" si="1"/>
        <v>0</v>
      </c>
      <c r="N89" s="54"/>
      <c r="O89" s="54"/>
    </row>
    <row r="90" spans="1:15" x14ac:dyDescent="0.3">
      <c r="A90" s="1">
        <v>224</v>
      </c>
      <c r="B90" s="1">
        <v>199</v>
      </c>
      <c r="C90" s="1"/>
      <c r="D90" s="15" t="s">
        <v>59</v>
      </c>
      <c r="E90" s="15"/>
      <c r="F90" s="62">
        <v>0</v>
      </c>
      <c r="G90" s="66">
        <v>0</v>
      </c>
      <c r="H90" s="59">
        <v>0</v>
      </c>
      <c r="I90" s="64">
        <v>0</v>
      </c>
      <c r="J90" s="48"/>
      <c r="K90" s="48">
        <f t="shared" si="1"/>
        <v>0</v>
      </c>
      <c r="N90" s="54"/>
      <c r="O90" s="54"/>
    </row>
    <row r="91" spans="1:15" x14ac:dyDescent="0.3">
      <c r="A91" s="1">
        <v>225</v>
      </c>
      <c r="B91" s="1">
        <v>204</v>
      </c>
      <c r="C91" s="1"/>
      <c r="D91" s="15" t="s">
        <v>60</v>
      </c>
      <c r="E91" s="15"/>
      <c r="F91" s="62">
        <v>0</v>
      </c>
      <c r="G91" s="66">
        <v>0</v>
      </c>
      <c r="H91" s="59">
        <v>0</v>
      </c>
      <c r="I91" s="64">
        <v>0</v>
      </c>
      <c r="J91" s="49"/>
      <c r="K91" s="49">
        <f t="shared" si="1"/>
        <v>0</v>
      </c>
      <c r="N91" s="54"/>
      <c r="O91" s="54"/>
    </row>
    <row r="92" spans="1:15" x14ac:dyDescent="0.3">
      <c r="A92" s="1">
        <v>1009</v>
      </c>
      <c r="B92" s="1">
        <v>791</v>
      </c>
      <c r="C92" s="1"/>
      <c r="D92" s="15" t="s">
        <v>196</v>
      </c>
      <c r="E92" s="15"/>
      <c r="F92" s="62">
        <v>0</v>
      </c>
      <c r="G92" s="66">
        <v>0</v>
      </c>
      <c r="H92" s="59">
        <v>0</v>
      </c>
      <c r="I92" s="64">
        <v>0</v>
      </c>
      <c r="J92" s="48"/>
      <c r="K92" s="48">
        <f t="shared" si="1"/>
        <v>0</v>
      </c>
      <c r="N92" s="54"/>
      <c r="O92" s="54"/>
    </row>
    <row r="93" spans="1:15" x14ac:dyDescent="0.3">
      <c r="A93" s="1">
        <v>1011</v>
      </c>
      <c r="B93" s="1">
        <v>792</v>
      </c>
      <c r="C93" s="1"/>
      <c r="D93" s="15" t="s">
        <v>197</v>
      </c>
      <c r="E93" s="15"/>
      <c r="F93" s="62">
        <v>-13051.01</v>
      </c>
      <c r="G93" s="66">
        <v>-27738.57</v>
      </c>
      <c r="H93" s="59">
        <v>-8264.85</v>
      </c>
      <c r="I93" s="64">
        <v>-24288.240000000002</v>
      </c>
      <c r="J93" s="49"/>
      <c r="K93" s="49">
        <f t="shared" si="1"/>
        <v>-73342.67</v>
      </c>
      <c r="N93" s="54"/>
      <c r="O93" s="54"/>
    </row>
    <row r="94" spans="1:15" x14ac:dyDescent="0.3">
      <c r="A94" s="1">
        <v>227</v>
      </c>
      <c r="B94" s="1">
        <v>210</v>
      </c>
      <c r="C94" s="1"/>
      <c r="D94" s="15" t="s">
        <v>61</v>
      </c>
      <c r="E94" s="15"/>
      <c r="F94" s="62">
        <v>0</v>
      </c>
      <c r="G94" s="66">
        <v>0</v>
      </c>
      <c r="H94" s="59">
        <v>0</v>
      </c>
      <c r="I94" s="64">
        <v>0</v>
      </c>
      <c r="J94" s="48"/>
      <c r="K94" s="48">
        <f t="shared" si="1"/>
        <v>0</v>
      </c>
      <c r="N94" s="54"/>
      <c r="O94" s="54"/>
    </row>
    <row r="95" spans="1:15" x14ac:dyDescent="0.3">
      <c r="A95" s="1">
        <v>229</v>
      </c>
      <c r="B95" s="1">
        <v>211</v>
      </c>
      <c r="C95" s="1"/>
      <c r="D95" s="15" t="s">
        <v>62</v>
      </c>
      <c r="E95" s="15"/>
      <c r="F95" s="62">
        <v>0</v>
      </c>
      <c r="G95" s="66">
        <v>0</v>
      </c>
      <c r="H95" s="59">
        <v>0</v>
      </c>
      <c r="I95" s="64">
        <v>0</v>
      </c>
      <c r="J95" s="49"/>
      <c r="K95" s="49">
        <f t="shared" si="1"/>
        <v>0</v>
      </c>
      <c r="N95" s="54"/>
      <c r="O95" s="54"/>
    </row>
    <row r="96" spans="1:15" x14ac:dyDescent="0.3">
      <c r="A96" s="1">
        <v>235</v>
      </c>
      <c r="B96" s="1">
        <v>215</v>
      </c>
      <c r="C96" s="1">
        <v>893</v>
      </c>
      <c r="D96" s="15" t="s">
        <v>63</v>
      </c>
      <c r="E96" s="15"/>
      <c r="F96" s="62">
        <v>0</v>
      </c>
      <c r="G96" s="66">
        <v>0</v>
      </c>
      <c r="H96" s="59">
        <v>0</v>
      </c>
      <c r="I96" s="64">
        <v>0</v>
      </c>
      <c r="J96" s="48"/>
      <c r="K96" s="48">
        <f t="shared" si="1"/>
        <v>0</v>
      </c>
      <c r="N96" s="54"/>
      <c r="O96" s="54"/>
    </row>
    <row r="97" spans="1:15" x14ac:dyDescent="0.3">
      <c r="A97" s="1">
        <v>237</v>
      </c>
      <c r="B97" s="1">
        <v>216</v>
      </c>
      <c r="C97" s="1">
        <v>896</v>
      </c>
      <c r="D97" s="15" t="s">
        <v>64</v>
      </c>
      <c r="E97" s="15"/>
      <c r="F97" s="62">
        <v>0</v>
      </c>
      <c r="G97" s="66">
        <v>0</v>
      </c>
      <c r="H97" s="59">
        <v>0</v>
      </c>
      <c r="I97" s="64">
        <v>0</v>
      </c>
      <c r="J97" s="49"/>
      <c r="K97" s="49">
        <f t="shared" si="1"/>
        <v>0</v>
      </c>
      <c r="N97" s="54"/>
      <c r="O97" s="54"/>
    </row>
    <row r="98" spans="1:15" x14ac:dyDescent="0.3">
      <c r="A98" s="1">
        <v>239</v>
      </c>
      <c r="B98" s="1">
        <v>217</v>
      </c>
      <c r="C98" s="1"/>
      <c r="D98" s="15" t="s">
        <v>65</v>
      </c>
      <c r="E98" s="15"/>
      <c r="F98" s="62">
        <v>0</v>
      </c>
      <c r="G98" s="66">
        <v>0</v>
      </c>
      <c r="H98" s="59">
        <v>0</v>
      </c>
      <c r="I98" s="64">
        <v>0</v>
      </c>
      <c r="J98" s="48"/>
      <c r="K98" s="48">
        <f t="shared" si="1"/>
        <v>0</v>
      </c>
      <c r="N98" s="54"/>
      <c r="O98" s="54"/>
    </row>
    <row r="99" spans="1:15" x14ac:dyDescent="0.3">
      <c r="A99" s="1">
        <v>241</v>
      </c>
      <c r="B99" s="1">
        <v>222</v>
      </c>
      <c r="C99" s="1"/>
      <c r="D99" s="15" t="s">
        <v>66</v>
      </c>
      <c r="E99" s="15"/>
      <c r="F99" s="62">
        <v>0</v>
      </c>
      <c r="G99" s="66">
        <v>0</v>
      </c>
      <c r="H99" s="59">
        <v>0</v>
      </c>
      <c r="I99" s="64">
        <v>0</v>
      </c>
      <c r="J99" s="49"/>
      <c r="K99" s="49">
        <f t="shared" si="1"/>
        <v>0</v>
      </c>
      <c r="N99" s="54"/>
      <c r="O99" s="54"/>
    </row>
    <row r="100" spans="1:15" x14ac:dyDescent="0.3">
      <c r="A100" s="1">
        <v>242</v>
      </c>
      <c r="B100" s="1">
        <v>223</v>
      </c>
      <c r="C100" s="1"/>
      <c r="D100" s="15" t="s">
        <v>67</v>
      </c>
      <c r="E100" s="15"/>
      <c r="F100" s="62">
        <v>-1870.96</v>
      </c>
      <c r="G100" s="66">
        <v>-900.5</v>
      </c>
      <c r="H100" s="59">
        <v>-1497.72</v>
      </c>
      <c r="I100" s="64">
        <v>-283.19</v>
      </c>
      <c r="J100" s="48"/>
      <c r="K100" s="48">
        <f t="shared" si="1"/>
        <v>-4552.37</v>
      </c>
      <c r="N100" s="54"/>
      <c r="O100" s="54"/>
    </row>
    <row r="101" spans="1:15" x14ac:dyDescent="0.3">
      <c r="A101" s="1">
        <v>1351</v>
      </c>
      <c r="B101" s="1">
        <v>226</v>
      </c>
      <c r="C101" s="1"/>
      <c r="D101" s="15" t="s">
        <v>68</v>
      </c>
      <c r="E101" s="15"/>
      <c r="F101" s="62">
        <v>0</v>
      </c>
      <c r="G101" s="66">
        <v>0</v>
      </c>
      <c r="H101" s="59">
        <v>0</v>
      </c>
      <c r="I101" s="64">
        <v>0</v>
      </c>
      <c r="J101" s="49"/>
      <c r="K101" s="49">
        <f t="shared" si="1"/>
        <v>0</v>
      </c>
      <c r="N101" s="54"/>
      <c r="O101" s="54"/>
    </row>
    <row r="102" spans="1:15" x14ac:dyDescent="0.3">
      <c r="A102" s="1">
        <v>247</v>
      </c>
      <c r="B102" s="1">
        <v>227</v>
      </c>
      <c r="C102" s="1">
        <v>890</v>
      </c>
      <c r="D102" s="15" t="s">
        <v>69</v>
      </c>
      <c r="E102" s="15"/>
      <c r="F102" s="62">
        <v>0</v>
      </c>
      <c r="G102" s="66">
        <v>0</v>
      </c>
      <c r="H102" s="59">
        <v>0</v>
      </c>
      <c r="I102" s="64">
        <v>0</v>
      </c>
      <c r="J102" s="48"/>
      <c r="K102" s="48">
        <f t="shared" si="1"/>
        <v>0</v>
      </c>
      <c r="N102" s="54"/>
      <c r="O102" s="54"/>
    </row>
    <row r="103" spans="1:15" x14ac:dyDescent="0.3">
      <c r="A103" s="1">
        <v>1665</v>
      </c>
      <c r="B103" s="1">
        <v>228</v>
      </c>
      <c r="C103" s="1"/>
      <c r="D103" s="15" t="s">
        <v>245</v>
      </c>
      <c r="E103" s="15"/>
      <c r="F103" s="62">
        <v>0</v>
      </c>
      <c r="G103" s="66">
        <v>0</v>
      </c>
      <c r="H103" s="59">
        <v>0</v>
      </c>
      <c r="I103" s="64">
        <v>0</v>
      </c>
      <c r="J103" s="49"/>
      <c r="K103" s="49">
        <f t="shared" si="1"/>
        <v>0</v>
      </c>
      <c r="N103" s="54"/>
      <c r="O103" s="54"/>
    </row>
    <row r="104" spans="1:15" x14ac:dyDescent="0.3">
      <c r="A104" s="1">
        <v>250</v>
      </c>
      <c r="B104" s="1">
        <v>233</v>
      </c>
      <c r="C104" s="1"/>
      <c r="D104" s="15" t="s">
        <v>70</v>
      </c>
      <c r="E104" s="15"/>
      <c r="F104" s="62">
        <v>-29274.78</v>
      </c>
      <c r="G104" s="66">
        <v>-33297.39</v>
      </c>
      <c r="H104" s="59">
        <v>-19517.36</v>
      </c>
      <c r="I104" s="64">
        <v>-8342.11</v>
      </c>
      <c r="J104" s="48"/>
      <c r="K104" s="48">
        <f t="shared" si="1"/>
        <v>-90431.64</v>
      </c>
      <c r="N104" s="54"/>
      <c r="O104" s="54"/>
    </row>
    <row r="105" spans="1:15" x14ac:dyDescent="0.3">
      <c r="A105" s="1">
        <v>2040</v>
      </c>
      <c r="B105" s="1">
        <v>236</v>
      </c>
      <c r="C105" s="1"/>
      <c r="D105" s="15" t="s">
        <v>278</v>
      </c>
      <c r="E105" s="15"/>
      <c r="F105" s="62">
        <v>-97.98</v>
      </c>
      <c r="G105" s="66">
        <v>-5.09</v>
      </c>
      <c r="H105" s="59">
        <v>0</v>
      </c>
      <c r="I105" s="64">
        <v>0</v>
      </c>
      <c r="J105" s="49"/>
      <c r="K105" s="49">
        <f t="shared" si="1"/>
        <v>-103.07000000000001</v>
      </c>
      <c r="N105" s="54"/>
      <c r="O105" s="54"/>
    </row>
    <row r="106" spans="1:15" x14ac:dyDescent="0.3">
      <c r="A106" s="1">
        <v>263</v>
      </c>
      <c r="B106" s="1">
        <v>239</v>
      </c>
      <c r="C106" s="1"/>
      <c r="D106" s="15" t="s">
        <v>71</v>
      </c>
      <c r="E106" s="15"/>
      <c r="F106" s="62">
        <v>0</v>
      </c>
      <c r="G106" s="66">
        <v>0</v>
      </c>
      <c r="H106" s="59">
        <v>0</v>
      </c>
      <c r="I106" s="64">
        <v>0</v>
      </c>
      <c r="J106" s="48"/>
      <c r="K106" s="48">
        <f t="shared" si="1"/>
        <v>0</v>
      </c>
      <c r="N106" s="54"/>
      <c r="O106" s="54"/>
    </row>
    <row r="107" spans="1:15" x14ac:dyDescent="0.3">
      <c r="A107" s="1">
        <v>264</v>
      </c>
      <c r="B107" s="1">
        <v>240</v>
      </c>
      <c r="C107" s="1"/>
      <c r="D107" s="15" t="s">
        <v>72</v>
      </c>
      <c r="E107" s="15"/>
      <c r="F107" s="62">
        <v>0</v>
      </c>
      <c r="G107" s="66">
        <v>0</v>
      </c>
      <c r="H107" s="59">
        <v>0</v>
      </c>
      <c r="I107" s="64">
        <v>0</v>
      </c>
      <c r="J107" s="49"/>
      <c r="K107" s="49">
        <f t="shared" si="1"/>
        <v>0</v>
      </c>
      <c r="N107" s="54"/>
      <c r="O107" s="54"/>
    </row>
    <row r="108" spans="1:15" x14ac:dyDescent="0.3">
      <c r="A108" s="1">
        <v>266</v>
      </c>
      <c r="B108" s="1">
        <v>242</v>
      </c>
      <c r="C108" s="1"/>
      <c r="D108" s="15" t="s">
        <v>73</v>
      </c>
      <c r="E108" s="15"/>
      <c r="F108" s="62">
        <v>-14065.75</v>
      </c>
      <c r="G108" s="66">
        <v>-31983.61</v>
      </c>
      <c r="H108" s="59">
        <v>-3611.92</v>
      </c>
      <c r="I108" s="64">
        <v>-27027.3</v>
      </c>
      <c r="J108" s="48"/>
      <c r="K108" s="48">
        <f t="shared" si="1"/>
        <v>-76688.58</v>
      </c>
      <c r="N108" s="54"/>
      <c r="O108" s="54"/>
    </row>
    <row r="109" spans="1:15" x14ac:dyDescent="0.3">
      <c r="A109" s="1">
        <v>387</v>
      </c>
      <c r="B109" s="1">
        <v>355</v>
      </c>
      <c r="C109" s="1"/>
      <c r="D109" s="15" t="s">
        <v>101</v>
      </c>
      <c r="E109" s="15"/>
      <c r="F109" s="62">
        <v>0</v>
      </c>
      <c r="G109" s="66">
        <v>0</v>
      </c>
      <c r="H109" s="59">
        <v>0</v>
      </c>
      <c r="I109" s="64">
        <v>0</v>
      </c>
      <c r="J109" s="49"/>
      <c r="K109" s="49">
        <f t="shared" si="1"/>
        <v>0</v>
      </c>
      <c r="N109" s="54"/>
      <c r="O109" s="54"/>
    </row>
    <row r="110" spans="1:15" x14ac:dyDescent="0.3">
      <c r="A110" s="1">
        <v>1401</v>
      </c>
      <c r="B110" s="1">
        <v>249</v>
      </c>
      <c r="C110" s="1"/>
      <c r="D110" s="15" t="s">
        <v>75</v>
      </c>
      <c r="E110" s="15"/>
      <c r="F110" s="62">
        <v>0</v>
      </c>
      <c r="G110" s="66">
        <v>0</v>
      </c>
      <c r="H110" s="59">
        <v>0</v>
      </c>
      <c r="I110" s="64">
        <v>0</v>
      </c>
      <c r="J110" s="48"/>
      <c r="K110" s="48">
        <f t="shared" si="1"/>
        <v>0</v>
      </c>
      <c r="N110" s="54"/>
      <c r="O110" s="54"/>
    </row>
    <row r="111" spans="1:15" x14ac:dyDescent="0.3">
      <c r="A111" s="1">
        <v>277</v>
      </c>
      <c r="B111" s="1">
        <v>253</v>
      </c>
      <c r="C111" s="1">
        <v>896</v>
      </c>
      <c r="D111" s="15" t="s">
        <v>76</v>
      </c>
      <c r="E111" s="15"/>
      <c r="F111" s="62">
        <v>0</v>
      </c>
      <c r="G111" s="66">
        <v>0</v>
      </c>
      <c r="H111" s="59">
        <v>0</v>
      </c>
      <c r="I111" s="64">
        <v>0</v>
      </c>
      <c r="J111" s="49"/>
      <c r="K111" s="49">
        <f t="shared" si="1"/>
        <v>0</v>
      </c>
      <c r="N111" s="54"/>
      <c r="O111" s="54"/>
    </row>
    <row r="112" spans="1:15" x14ac:dyDescent="0.3">
      <c r="A112" s="1">
        <v>1412</v>
      </c>
      <c r="B112" s="1">
        <v>254</v>
      </c>
      <c r="C112" s="1">
        <v>896</v>
      </c>
      <c r="D112" s="15" t="s">
        <v>77</v>
      </c>
      <c r="E112" s="15"/>
      <c r="F112" s="62">
        <v>0</v>
      </c>
      <c r="G112" s="66">
        <v>0</v>
      </c>
      <c r="H112" s="59">
        <v>0</v>
      </c>
      <c r="I112" s="64">
        <v>0</v>
      </c>
      <c r="J112" s="48"/>
      <c r="K112" s="48">
        <f t="shared" si="1"/>
        <v>0</v>
      </c>
      <c r="N112" s="54"/>
      <c r="O112" s="54"/>
    </row>
    <row r="113" spans="1:22" x14ac:dyDescent="0.3">
      <c r="A113" s="1">
        <v>281</v>
      </c>
      <c r="B113" s="1">
        <v>255</v>
      </c>
      <c r="C113" s="1">
        <v>890</v>
      </c>
      <c r="D113" s="15" t="s">
        <v>78</v>
      </c>
      <c r="E113" s="15"/>
      <c r="F113" s="62">
        <v>0</v>
      </c>
      <c r="G113" s="66">
        <v>0</v>
      </c>
      <c r="H113" s="59">
        <v>0</v>
      </c>
      <c r="I113" s="64">
        <v>0</v>
      </c>
      <c r="J113" s="49"/>
      <c r="K113" s="49">
        <f t="shared" si="1"/>
        <v>0</v>
      </c>
      <c r="N113" s="54"/>
      <c r="O113" s="54"/>
    </row>
    <row r="114" spans="1:22" x14ac:dyDescent="0.3">
      <c r="A114" s="1">
        <v>282</v>
      </c>
      <c r="B114" s="1">
        <v>256</v>
      </c>
      <c r="C114" s="1">
        <v>862</v>
      </c>
      <c r="D114" s="15" t="s">
        <v>79</v>
      </c>
      <c r="E114" s="15"/>
      <c r="F114" s="62">
        <v>-2332.4899999999998</v>
      </c>
      <c r="G114" s="66">
        <v>-2190.9</v>
      </c>
      <c r="H114" s="59">
        <v>-2999.14</v>
      </c>
      <c r="I114" s="64">
        <v>-1745</v>
      </c>
      <c r="J114" s="48"/>
      <c r="K114" s="48">
        <f t="shared" si="1"/>
        <v>-9267.5299999999988</v>
      </c>
      <c r="N114" s="54"/>
      <c r="O114" s="54"/>
    </row>
    <row r="115" spans="1:22" x14ac:dyDescent="0.3">
      <c r="A115" s="1">
        <v>1501</v>
      </c>
      <c r="B115" s="1"/>
      <c r="C115" s="1"/>
      <c r="D115" s="15" t="s">
        <v>271</v>
      </c>
      <c r="E115" s="15"/>
      <c r="F115" s="62">
        <v>0</v>
      </c>
      <c r="G115" s="66">
        <v>0</v>
      </c>
      <c r="H115" s="59">
        <v>0</v>
      </c>
      <c r="I115" s="64">
        <v>0</v>
      </c>
      <c r="J115" s="49"/>
      <c r="K115" s="49">
        <f t="shared" si="1"/>
        <v>0</v>
      </c>
      <c r="N115" s="54"/>
      <c r="O115" s="54"/>
    </row>
    <row r="116" spans="1:22" x14ac:dyDescent="0.3">
      <c r="A116" s="1">
        <v>1762</v>
      </c>
      <c r="B116" s="1"/>
      <c r="C116" s="1"/>
      <c r="D116" s="15" t="s">
        <v>283</v>
      </c>
      <c r="E116" s="15"/>
      <c r="F116" s="62">
        <v>0</v>
      </c>
      <c r="G116" s="66">
        <v>0</v>
      </c>
      <c r="H116" s="59">
        <v>0</v>
      </c>
      <c r="I116" s="64">
        <v>0</v>
      </c>
      <c r="J116" s="48"/>
      <c r="K116" s="48">
        <f t="shared" si="1"/>
        <v>0</v>
      </c>
      <c r="N116" s="54"/>
      <c r="O116" s="54"/>
    </row>
    <row r="117" spans="1:22" x14ac:dyDescent="0.3">
      <c r="A117" s="1">
        <v>1672</v>
      </c>
      <c r="B117" s="1"/>
      <c r="C117" s="1"/>
      <c r="D117" s="15" t="s">
        <v>261</v>
      </c>
      <c r="E117" s="15"/>
      <c r="F117" s="62">
        <v>0</v>
      </c>
      <c r="G117" s="66">
        <v>0</v>
      </c>
      <c r="H117" s="59">
        <v>0</v>
      </c>
      <c r="I117" s="64">
        <v>0</v>
      </c>
      <c r="J117" s="49"/>
      <c r="K117" s="49">
        <f t="shared" si="1"/>
        <v>0</v>
      </c>
      <c r="N117" s="54"/>
      <c r="O117" s="54"/>
      <c r="U117" s="5"/>
      <c r="V117" s="5"/>
    </row>
    <row r="118" spans="1:22" x14ac:dyDescent="0.3">
      <c r="A118" s="1">
        <v>1739</v>
      </c>
      <c r="B118" s="1"/>
      <c r="C118" s="1"/>
      <c r="D118" s="15" t="s">
        <v>272</v>
      </c>
      <c r="E118" s="15"/>
      <c r="F118" s="62">
        <v>0</v>
      </c>
      <c r="G118" s="66">
        <v>0</v>
      </c>
      <c r="H118" s="59">
        <v>0</v>
      </c>
      <c r="I118" s="64">
        <v>0</v>
      </c>
      <c r="J118" s="48"/>
      <c r="K118" s="48">
        <f t="shared" si="1"/>
        <v>0</v>
      </c>
      <c r="N118" s="54"/>
      <c r="O118" s="54"/>
    </row>
    <row r="119" spans="1:22" x14ac:dyDescent="0.3">
      <c r="A119" s="1">
        <v>290</v>
      </c>
      <c r="B119" s="1">
        <v>263</v>
      </c>
      <c r="C119" s="1">
        <v>896</v>
      </c>
      <c r="D119" s="15" t="s">
        <v>80</v>
      </c>
      <c r="E119" s="15"/>
      <c r="F119" s="62">
        <v>0</v>
      </c>
      <c r="G119" s="66">
        <v>0</v>
      </c>
      <c r="H119" s="59">
        <v>0</v>
      </c>
      <c r="I119" s="64">
        <v>0</v>
      </c>
      <c r="J119" s="49"/>
      <c r="K119" s="49">
        <f t="shared" si="1"/>
        <v>0</v>
      </c>
      <c r="N119" s="54"/>
      <c r="O119" s="54"/>
    </row>
    <row r="120" spans="1:22" x14ac:dyDescent="0.3">
      <c r="A120" s="1">
        <v>293</v>
      </c>
      <c r="B120" s="1">
        <v>270</v>
      </c>
      <c r="C120" s="1">
        <v>890</v>
      </c>
      <c r="D120" s="15" t="s">
        <v>81</v>
      </c>
      <c r="E120" s="15"/>
      <c r="F120" s="62">
        <v>0</v>
      </c>
      <c r="G120" s="66">
        <v>0</v>
      </c>
      <c r="H120" s="59">
        <v>0</v>
      </c>
      <c r="I120" s="64">
        <v>0</v>
      </c>
      <c r="J120" s="48"/>
      <c r="K120" s="48">
        <f t="shared" si="1"/>
        <v>0</v>
      </c>
      <c r="N120" s="54"/>
      <c r="O120" s="54"/>
    </row>
    <row r="121" spans="1:22" x14ac:dyDescent="0.3">
      <c r="A121" s="1">
        <v>548</v>
      </c>
      <c r="B121" s="1">
        <v>495</v>
      </c>
      <c r="C121" s="1"/>
      <c r="D121" s="15" t="s">
        <v>140</v>
      </c>
      <c r="E121" s="15"/>
      <c r="F121" s="62">
        <v>-369.91</v>
      </c>
      <c r="G121" s="66">
        <v>-50.84</v>
      </c>
      <c r="H121" s="59">
        <v>-261.27</v>
      </c>
      <c r="I121" s="64">
        <v>-84.51</v>
      </c>
      <c r="J121" s="49"/>
      <c r="K121" s="49">
        <f t="shared" si="1"/>
        <v>-766.53</v>
      </c>
      <c r="N121" s="54"/>
      <c r="O121" s="54"/>
    </row>
    <row r="122" spans="1:22" x14ac:dyDescent="0.3">
      <c r="A122" s="1">
        <v>294</v>
      </c>
      <c r="B122" s="1">
        <v>271</v>
      </c>
      <c r="C122" s="1">
        <v>866</v>
      </c>
      <c r="D122" s="15" t="s">
        <v>82</v>
      </c>
      <c r="E122" s="15"/>
      <c r="F122" s="62">
        <v>0</v>
      </c>
      <c r="G122" s="66">
        <v>0</v>
      </c>
      <c r="H122" s="59">
        <v>0</v>
      </c>
      <c r="I122" s="64">
        <v>0</v>
      </c>
      <c r="J122" s="48"/>
      <c r="K122" s="48">
        <f t="shared" si="1"/>
        <v>0</v>
      </c>
      <c r="N122" s="54"/>
      <c r="O122" s="54"/>
    </row>
    <row r="123" spans="1:22" x14ac:dyDescent="0.3">
      <c r="A123" s="1">
        <v>296</v>
      </c>
      <c r="B123" s="1">
        <v>276</v>
      </c>
      <c r="C123" s="1"/>
      <c r="D123" s="15" t="s">
        <v>83</v>
      </c>
      <c r="E123" s="15"/>
      <c r="F123" s="62">
        <v>0</v>
      </c>
      <c r="G123" s="66">
        <v>0</v>
      </c>
      <c r="H123" s="59">
        <v>-318.61</v>
      </c>
      <c r="I123" s="64">
        <v>0</v>
      </c>
      <c r="J123" s="49"/>
      <c r="K123" s="49">
        <f t="shared" si="1"/>
        <v>-318.61</v>
      </c>
      <c r="N123" s="54"/>
      <c r="O123" s="54"/>
    </row>
    <row r="124" spans="1:22" x14ac:dyDescent="0.3">
      <c r="A124" s="1">
        <v>298</v>
      </c>
      <c r="B124" s="1">
        <v>277</v>
      </c>
      <c r="C124" s="1"/>
      <c r="D124" s="15" t="s">
        <v>84</v>
      </c>
      <c r="E124" s="15"/>
      <c r="F124" s="62">
        <v>0</v>
      </c>
      <c r="G124" s="66">
        <v>0</v>
      </c>
      <c r="H124" s="59">
        <v>0</v>
      </c>
      <c r="I124" s="64">
        <v>0</v>
      </c>
      <c r="J124" s="48"/>
      <c r="K124" s="48">
        <f t="shared" si="1"/>
        <v>0</v>
      </c>
      <c r="N124" s="54"/>
      <c r="O124" s="54"/>
    </row>
    <row r="125" spans="1:22" x14ac:dyDescent="0.3">
      <c r="A125" s="1">
        <v>304</v>
      </c>
      <c r="B125" s="1">
        <v>280</v>
      </c>
      <c r="C125" s="1"/>
      <c r="D125" s="15" t="s">
        <v>85</v>
      </c>
      <c r="E125" s="15"/>
      <c r="F125" s="62">
        <v>0</v>
      </c>
      <c r="G125" s="66">
        <v>0</v>
      </c>
      <c r="H125" s="59">
        <v>0</v>
      </c>
      <c r="I125" s="64">
        <v>0</v>
      </c>
      <c r="J125" s="49"/>
      <c r="K125" s="49">
        <f t="shared" si="1"/>
        <v>0</v>
      </c>
      <c r="N125" s="54"/>
      <c r="O125" s="54"/>
    </row>
    <row r="126" spans="1:22" x14ac:dyDescent="0.3">
      <c r="A126" s="1">
        <v>1058</v>
      </c>
      <c r="B126" s="1">
        <v>917</v>
      </c>
      <c r="C126" s="1"/>
      <c r="D126" s="15" t="s">
        <v>231</v>
      </c>
      <c r="E126" s="15"/>
      <c r="F126" s="62">
        <v>0</v>
      </c>
      <c r="G126" s="66">
        <v>0</v>
      </c>
      <c r="H126" s="59">
        <v>0</v>
      </c>
      <c r="I126" s="64">
        <v>0</v>
      </c>
      <c r="J126" s="48"/>
      <c r="K126" s="48">
        <f t="shared" si="1"/>
        <v>0</v>
      </c>
      <c r="N126" s="54"/>
      <c r="O126" s="54"/>
    </row>
    <row r="127" spans="1:22" x14ac:dyDescent="0.3">
      <c r="A127" s="1">
        <v>1995</v>
      </c>
      <c r="B127" s="1">
        <v>287</v>
      </c>
      <c r="C127" s="1"/>
      <c r="D127" s="15" t="s">
        <v>274</v>
      </c>
      <c r="E127" s="15"/>
      <c r="F127" s="62">
        <v>0</v>
      </c>
      <c r="G127" s="66">
        <v>0</v>
      </c>
      <c r="H127" s="59">
        <v>0</v>
      </c>
      <c r="I127" s="64">
        <v>0</v>
      </c>
      <c r="J127" s="49"/>
      <c r="K127" s="49">
        <f t="shared" si="1"/>
        <v>0</v>
      </c>
      <c r="N127" s="54"/>
      <c r="O127" s="54"/>
    </row>
    <row r="128" spans="1:22" x14ac:dyDescent="0.3">
      <c r="A128" s="1">
        <v>311</v>
      </c>
      <c r="B128" s="1">
        <v>291</v>
      </c>
      <c r="C128" s="1">
        <v>891</v>
      </c>
      <c r="D128" s="15" t="s">
        <v>86</v>
      </c>
      <c r="E128" s="15"/>
      <c r="F128" s="62">
        <v>0</v>
      </c>
      <c r="G128" s="66">
        <v>0</v>
      </c>
      <c r="H128" s="59">
        <v>0</v>
      </c>
      <c r="I128" s="64">
        <v>0</v>
      </c>
      <c r="J128" s="48"/>
      <c r="K128" s="48">
        <f t="shared" si="1"/>
        <v>0</v>
      </c>
      <c r="N128" s="54"/>
      <c r="O128" s="54"/>
    </row>
    <row r="129" spans="1:15" x14ac:dyDescent="0.3">
      <c r="A129" s="1">
        <v>616</v>
      </c>
      <c r="B129" s="1">
        <v>510</v>
      </c>
      <c r="C129" s="1">
        <v>895</v>
      </c>
      <c r="D129" s="15" t="s">
        <v>150</v>
      </c>
      <c r="E129" s="15"/>
      <c r="F129" s="62">
        <v>0</v>
      </c>
      <c r="G129" s="66">
        <v>0</v>
      </c>
      <c r="H129" s="59">
        <v>0</v>
      </c>
      <c r="I129" s="64">
        <v>0</v>
      </c>
      <c r="J129" s="49"/>
      <c r="K129" s="49">
        <f t="shared" si="1"/>
        <v>0</v>
      </c>
      <c r="N129" s="54"/>
      <c r="O129" s="54"/>
    </row>
    <row r="130" spans="1:15" x14ac:dyDescent="0.3">
      <c r="A130" s="1">
        <v>696</v>
      </c>
      <c r="B130" s="1">
        <v>527</v>
      </c>
      <c r="C130" s="1">
        <v>895</v>
      </c>
      <c r="D130" s="15" t="s">
        <v>161</v>
      </c>
      <c r="E130" s="15"/>
      <c r="F130" s="62">
        <v>-454.52</v>
      </c>
      <c r="G130" s="66">
        <v>-759.6</v>
      </c>
      <c r="H130" s="59">
        <v>-30.17</v>
      </c>
      <c r="I130" s="64">
        <v>-572.32000000000005</v>
      </c>
      <c r="J130" s="48"/>
      <c r="K130" s="48">
        <f t="shared" si="1"/>
        <v>-1816.6100000000001</v>
      </c>
      <c r="N130" s="54"/>
      <c r="O130" s="54"/>
    </row>
    <row r="131" spans="1:15" x14ac:dyDescent="0.3">
      <c r="A131" s="1">
        <v>798</v>
      </c>
      <c r="B131" s="1">
        <v>546</v>
      </c>
      <c r="C131" s="1">
        <v>894</v>
      </c>
      <c r="D131" s="15" t="s">
        <v>175</v>
      </c>
      <c r="E131" s="15"/>
      <c r="F131" s="62">
        <v>-25369.06</v>
      </c>
      <c r="G131" s="66">
        <v>-44281.51</v>
      </c>
      <c r="H131" s="59">
        <v>-71.540000000000006</v>
      </c>
      <c r="I131" s="64">
        <v>0</v>
      </c>
      <c r="J131" s="49"/>
      <c r="K131" s="49">
        <f t="shared" si="1"/>
        <v>-69722.11</v>
      </c>
      <c r="N131" s="54"/>
      <c r="O131" s="54"/>
    </row>
    <row r="132" spans="1:15" x14ac:dyDescent="0.3">
      <c r="A132" s="1">
        <v>994</v>
      </c>
      <c r="B132" s="1">
        <v>576</v>
      </c>
      <c r="C132" s="1">
        <v>891</v>
      </c>
      <c r="D132" s="15" t="s">
        <v>195</v>
      </c>
      <c r="E132" s="15"/>
      <c r="F132" s="62">
        <v>0</v>
      </c>
      <c r="G132" s="66">
        <v>0</v>
      </c>
      <c r="H132" s="59">
        <v>0</v>
      </c>
      <c r="I132" s="64">
        <v>0</v>
      </c>
      <c r="J132" s="48"/>
      <c r="K132" s="48">
        <f t="shared" si="1"/>
        <v>0</v>
      </c>
      <c r="N132" s="54"/>
      <c r="O132" s="54"/>
    </row>
    <row r="133" spans="1:15" x14ac:dyDescent="0.3">
      <c r="A133" s="1">
        <v>1036</v>
      </c>
      <c r="B133" s="1">
        <v>907</v>
      </c>
      <c r="C133" s="1">
        <v>891</v>
      </c>
      <c r="D133" s="15" t="s">
        <v>226</v>
      </c>
      <c r="E133" s="15"/>
      <c r="F133" s="62">
        <v>0</v>
      </c>
      <c r="G133" s="66">
        <v>0</v>
      </c>
      <c r="H133" s="59">
        <v>0</v>
      </c>
      <c r="I133" s="64">
        <v>0</v>
      </c>
      <c r="J133" s="49"/>
      <c r="K133" s="49">
        <f t="shared" si="1"/>
        <v>0</v>
      </c>
      <c r="N133" s="54"/>
      <c r="O133" s="54"/>
    </row>
    <row r="134" spans="1:15" x14ac:dyDescent="0.3">
      <c r="A134" s="1">
        <v>315</v>
      </c>
      <c r="B134" s="1">
        <v>294</v>
      </c>
      <c r="C134" s="1"/>
      <c r="D134" s="15" t="s">
        <v>87</v>
      </c>
      <c r="E134" s="15"/>
      <c r="F134" s="62">
        <v>0</v>
      </c>
      <c r="G134" s="66">
        <v>0</v>
      </c>
      <c r="H134" s="59">
        <v>0</v>
      </c>
      <c r="I134" s="64">
        <v>0</v>
      </c>
      <c r="J134" s="48"/>
      <c r="K134" s="48">
        <f t="shared" si="1"/>
        <v>0</v>
      </c>
      <c r="N134" s="54"/>
      <c r="O134" s="54"/>
    </row>
    <row r="135" spans="1:15" x14ac:dyDescent="0.3">
      <c r="A135" s="1">
        <v>317</v>
      </c>
      <c r="B135" s="1">
        <v>305</v>
      </c>
      <c r="C135" s="1"/>
      <c r="D135" s="15" t="s">
        <v>89</v>
      </c>
      <c r="E135" s="15"/>
      <c r="F135" s="62">
        <v>-143.38</v>
      </c>
      <c r="G135" s="66">
        <v>-206.28</v>
      </c>
      <c r="H135" s="59">
        <v>-961.77</v>
      </c>
      <c r="I135" s="64">
        <v>-340.94</v>
      </c>
      <c r="J135" s="49"/>
      <c r="K135" s="49">
        <f t="shared" ref="K135:K199" si="2">SUM(E135:I135)</f>
        <v>-1652.37</v>
      </c>
      <c r="N135" s="54"/>
      <c r="O135" s="54"/>
    </row>
    <row r="136" spans="1:15" x14ac:dyDescent="0.3">
      <c r="A136" s="1">
        <v>316</v>
      </c>
      <c r="B136" s="1">
        <v>297</v>
      </c>
      <c r="C136" s="1">
        <v>893</v>
      </c>
      <c r="D136" s="15" t="s">
        <v>88</v>
      </c>
      <c r="E136" s="15"/>
      <c r="F136" s="62">
        <v>0</v>
      </c>
      <c r="G136" s="66">
        <v>0</v>
      </c>
      <c r="H136" s="59">
        <v>0</v>
      </c>
      <c r="I136" s="64">
        <v>0</v>
      </c>
      <c r="J136" s="48"/>
      <c r="K136" s="48">
        <f t="shared" si="2"/>
        <v>0</v>
      </c>
      <c r="N136" s="54"/>
      <c r="O136" s="54"/>
    </row>
    <row r="137" spans="1:15" x14ac:dyDescent="0.3">
      <c r="A137" s="1">
        <v>319</v>
      </c>
      <c r="B137" s="1">
        <v>307</v>
      </c>
      <c r="C137" s="1">
        <v>893</v>
      </c>
      <c r="D137" s="15" t="s">
        <v>90</v>
      </c>
      <c r="E137" s="15"/>
      <c r="F137" s="62">
        <v>0</v>
      </c>
      <c r="G137" s="66">
        <v>0</v>
      </c>
      <c r="H137" s="59">
        <v>0</v>
      </c>
      <c r="I137" s="64">
        <v>0</v>
      </c>
      <c r="J137" s="49"/>
      <c r="K137" s="49">
        <f t="shared" si="2"/>
        <v>0</v>
      </c>
      <c r="N137" s="54"/>
      <c r="O137" s="54"/>
    </row>
    <row r="138" spans="1:15" x14ac:dyDescent="0.3">
      <c r="A138" s="1">
        <v>321</v>
      </c>
      <c r="B138" s="1">
        <v>310</v>
      </c>
      <c r="C138" s="1">
        <v>896</v>
      </c>
      <c r="D138" s="15" t="s">
        <v>91</v>
      </c>
      <c r="E138" s="15"/>
      <c r="F138" s="62">
        <v>0</v>
      </c>
      <c r="G138" s="66">
        <v>0</v>
      </c>
      <c r="H138" s="59">
        <v>0</v>
      </c>
      <c r="I138" s="64">
        <v>0</v>
      </c>
      <c r="J138" s="48"/>
      <c r="K138" s="48">
        <f t="shared" si="2"/>
        <v>0</v>
      </c>
      <c r="N138" s="54"/>
      <c r="O138" s="54"/>
    </row>
    <row r="139" spans="1:15" x14ac:dyDescent="0.3">
      <c r="A139" s="1">
        <v>1735</v>
      </c>
      <c r="B139" s="1">
        <v>312</v>
      </c>
      <c r="C139" s="1"/>
      <c r="D139" s="15" t="s">
        <v>249</v>
      </c>
      <c r="E139" s="15"/>
      <c r="F139" s="62">
        <v>0</v>
      </c>
      <c r="G139" s="66">
        <v>0</v>
      </c>
      <c r="H139" s="59">
        <v>0</v>
      </c>
      <c r="I139" s="64">
        <v>0</v>
      </c>
      <c r="J139" s="49"/>
      <c r="K139" s="49">
        <f t="shared" si="2"/>
        <v>0</v>
      </c>
      <c r="N139" s="54"/>
      <c r="O139" s="54"/>
    </row>
    <row r="140" spans="1:15" x14ac:dyDescent="0.3">
      <c r="A140" s="1">
        <v>335</v>
      </c>
      <c r="B140" s="1">
        <v>322</v>
      </c>
      <c r="C140" s="1">
        <v>848</v>
      </c>
      <c r="D140" s="15" t="s">
        <v>92</v>
      </c>
      <c r="E140" s="15"/>
      <c r="F140" s="62">
        <v>0</v>
      </c>
      <c r="G140" s="66">
        <v>0</v>
      </c>
      <c r="H140" s="59">
        <v>0</v>
      </c>
      <c r="I140" s="64">
        <v>0</v>
      </c>
      <c r="J140" s="48"/>
      <c r="K140" s="48">
        <f t="shared" si="2"/>
        <v>0</v>
      </c>
      <c r="N140" s="54"/>
      <c r="O140" s="54"/>
    </row>
    <row r="141" spans="1:15" x14ac:dyDescent="0.3">
      <c r="A141" s="1">
        <v>342</v>
      </c>
      <c r="B141" s="1">
        <v>325</v>
      </c>
      <c r="C141" s="1">
        <v>847</v>
      </c>
      <c r="D141" s="15" t="s">
        <v>93</v>
      </c>
      <c r="E141" s="15"/>
      <c r="F141" s="62">
        <v>0</v>
      </c>
      <c r="G141" s="66">
        <v>0</v>
      </c>
      <c r="H141" s="59">
        <v>0</v>
      </c>
      <c r="I141" s="64">
        <v>0</v>
      </c>
      <c r="J141" s="49"/>
      <c r="K141" s="49">
        <f t="shared" si="2"/>
        <v>0</v>
      </c>
      <c r="N141" s="54"/>
      <c r="O141" s="54"/>
    </row>
    <row r="142" spans="1:15" x14ac:dyDescent="0.3">
      <c r="A142" s="1">
        <v>345</v>
      </c>
      <c r="B142" s="1">
        <v>327</v>
      </c>
      <c r="C142" s="1"/>
      <c r="D142" s="15" t="s">
        <v>94</v>
      </c>
      <c r="E142" s="15"/>
      <c r="F142" s="62">
        <v>0</v>
      </c>
      <c r="G142" s="66">
        <v>0</v>
      </c>
      <c r="H142" s="59">
        <v>0</v>
      </c>
      <c r="I142" s="64">
        <v>0</v>
      </c>
      <c r="J142" s="48"/>
      <c r="K142" s="48">
        <f t="shared" si="2"/>
        <v>0</v>
      </c>
      <c r="N142" s="54"/>
      <c r="O142" s="54"/>
    </row>
    <row r="143" spans="1:15" x14ac:dyDescent="0.3">
      <c r="A143" s="1">
        <v>349</v>
      </c>
      <c r="B143" s="1">
        <v>339</v>
      </c>
      <c r="C143" s="1">
        <v>877</v>
      </c>
      <c r="D143" s="15" t="s">
        <v>95</v>
      </c>
      <c r="E143" s="15"/>
      <c r="F143" s="62">
        <v>0</v>
      </c>
      <c r="G143" s="66">
        <v>0</v>
      </c>
      <c r="H143" s="59">
        <v>0</v>
      </c>
      <c r="I143" s="64">
        <v>0</v>
      </c>
      <c r="J143" s="49"/>
      <c r="K143" s="49">
        <f t="shared" si="2"/>
        <v>0</v>
      </c>
      <c r="N143" s="54"/>
      <c r="O143" s="54"/>
    </row>
    <row r="144" spans="1:15" x14ac:dyDescent="0.3">
      <c r="A144" s="1">
        <v>351</v>
      </c>
      <c r="B144" s="1">
        <v>340</v>
      </c>
      <c r="C144" s="1"/>
      <c r="D144" s="15" t="s">
        <v>96</v>
      </c>
      <c r="E144" s="15"/>
      <c r="F144" s="62">
        <v>0</v>
      </c>
      <c r="G144" s="66">
        <v>0</v>
      </c>
      <c r="H144" s="59">
        <v>0</v>
      </c>
      <c r="I144" s="64">
        <v>0</v>
      </c>
      <c r="J144" s="48"/>
      <c r="K144" s="48">
        <f t="shared" si="2"/>
        <v>0</v>
      </c>
      <c r="N144" s="54"/>
      <c r="O144" s="54"/>
    </row>
    <row r="145" spans="1:20" x14ac:dyDescent="0.3">
      <c r="A145" s="1">
        <v>353</v>
      </c>
      <c r="B145" s="1">
        <v>342</v>
      </c>
      <c r="C145" s="1">
        <v>877</v>
      </c>
      <c r="D145" s="15" t="s">
        <v>97</v>
      </c>
      <c r="E145" s="15"/>
      <c r="F145" s="62">
        <v>0</v>
      </c>
      <c r="G145" s="66">
        <v>0</v>
      </c>
      <c r="H145" s="59">
        <v>0</v>
      </c>
      <c r="I145" s="64">
        <v>0</v>
      </c>
      <c r="J145" s="49"/>
      <c r="K145" s="49">
        <f t="shared" si="2"/>
        <v>0</v>
      </c>
      <c r="N145" s="54"/>
      <c r="O145" s="54"/>
    </row>
    <row r="146" spans="1:20" x14ac:dyDescent="0.3">
      <c r="A146" s="1">
        <v>1013</v>
      </c>
      <c r="B146" s="1">
        <v>793</v>
      </c>
      <c r="C146" s="1"/>
      <c r="D146" s="15" t="s">
        <v>198</v>
      </c>
      <c r="E146" s="15"/>
      <c r="F146" s="62">
        <v>-9465.32</v>
      </c>
      <c r="G146" s="66">
        <v>-19502.77</v>
      </c>
      <c r="H146" s="59">
        <v>-3256.75</v>
      </c>
      <c r="I146" s="64">
        <v>-14363.78</v>
      </c>
      <c r="J146" s="48"/>
      <c r="K146" s="48">
        <f t="shared" si="2"/>
        <v>-46588.62</v>
      </c>
      <c r="N146" s="54"/>
      <c r="O146" s="54"/>
    </row>
    <row r="147" spans="1:20" x14ac:dyDescent="0.3">
      <c r="A147" s="1">
        <v>359</v>
      </c>
      <c r="B147" s="1">
        <v>348</v>
      </c>
      <c r="C147" s="1"/>
      <c r="D147" s="15" t="s">
        <v>98</v>
      </c>
      <c r="E147" s="15"/>
      <c r="F147" s="62">
        <v>0</v>
      </c>
      <c r="G147" s="66">
        <v>0</v>
      </c>
      <c r="H147" s="59">
        <v>0</v>
      </c>
      <c r="I147" s="64">
        <v>0</v>
      </c>
      <c r="J147" s="49"/>
      <c r="K147" s="49">
        <f t="shared" si="2"/>
        <v>0</v>
      </c>
      <c r="N147" s="54"/>
      <c r="O147" s="54"/>
    </row>
    <row r="148" spans="1:20" x14ac:dyDescent="0.3">
      <c r="A148" s="1">
        <v>1509</v>
      </c>
      <c r="B148" s="1">
        <v>351</v>
      </c>
      <c r="C148" s="1"/>
      <c r="D148" s="15" t="s">
        <v>99</v>
      </c>
      <c r="E148" s="15"/>
      <c r="F148" s="62">
        <v>0</v>
      </c>
      <c r="G148" s="66">
        <v>0</v>
      </c>
      <c r="H148" s="59">
        <v>0</v>
      </c>
      <c r="I148" s="64">
        <v>0</v>
      </c>
      <c r="J148" s="48"/>
      <c r="K148" s="48">
        <f t="shared" si="2"/>
        <v>0</v>
      </c>
      <c r="N148" s="54"/>
      <c r="O148" s="54"/>
      <c r="P148" s="5"/>
      <c r="Q148" s="5"/>
      <c r="R148" s="5"/>
      <c r="S148" s="5"/>
      <c r="T148" s="5"/>
    </row>
    <row r="149" spans="1:20" x14ac:dyDescent="0.3">
      <c r="A149" s="1">
        <v>364</v>
      </c>
      <c r="B149" s="1">
        <v>353</v>
      </c>
      <c r="C149" s="1"/>
      <c r="D149" s="15" t="s">
        <v>100</v>
      </c>
      <c r="E149" s="15"/>
      <c r="F149" s="62">
        <v>-13960.85</v>
      </c>
      <c r="G149" s="66">
        <v>-24581.9</v>
      </c>
      <c r="H149" s="59">
        <v>-2903.72</v>
      </c>
      <c r="I149" s="64">
        <v>-15601.56</v>
      </c>
      <c r="J149" s="49"/>
      <c r="K149" s="49">
        <f t="shared" si="2"/>
        <v>-57048.03</v>
      </c>
      <c r="N149" s="54"/>
      <c r="O149" s="54"/>
    </row>
    <row r="150" spans="1:20" x14ac:dyDescent="0.3">
      <c r="A150" s="1">
        <v>389</v>
      </c>
      <c r="B150" s="1">
        <v>357</v>
      </c>
      <c r="C150" s="1">
        <v>890</v>
      </c>
      <c r="D150" s="15" t="s">
        <v>102</v>
      </c>
      <c r="E150" s="15"/>
      <c r="F150" s="62">
        <v>-2920.16</v>
      </c>
      <c r="G150" s="66">
        <v>-6251.62</v>
      </c>
      <c r="H150" s="59">
        <v>-1138.32</v>
      </c>
      <c r="I150" s="64">
        <v>-5986.05</v>
      </c>
      <c r="J150" s="48"/>
      <c r="K150" s="48">
        <f t="shared" si="2"/>
        <v>-16296.149999999998</v>
      </c>
      <c r="N150" s="54"/>
      <c r="O150" s="54"/>
    </row>
    <row r="151" spans="1:20" x14ac:dyDescent="0.3">
      <c r="A151" s="1">
        <v>399</v>
      </c>
      <c r="B151" s="1">
        <v>364</v>
      </c>
      <c r="C151" s="1">
        <v>890</v>
      </c>
      <c r="D151" s="15" t="s">
        <v>103</v>
      </c>
      <c r="E151" s="15"/>
      <c r="F151" s="62">
        <v>0</v>
      </c>
      <c r="G151" s="66">
        <v>0</v>
      </c>
      <c r="H151" s="59">
        <v>0</v>
      </c>
      <c r="I151" s="64">
        <v>0</v>
      </c>
      <c r="J151" s="49"/>
      <c r="K151" s="49">
        <f t="shared" si="2"/>
        <v>0</v>
      </c>
      <c r="N151" s="54"/>
      <c r="O151" s="54"/>
    </row>
    <row r="152" spans="1:20" x14ac:dyDescent="0.3">
      <c r="A152" s="1">
        <v>2195</v>
      </c>
      <c r="B152" s="1"/>
      <c r="C152" s="1"/>
      <c r="D152" s="15" t="s">
        <v>297</v>
      </c>
      <c r="E152" s="15"/>
      <c r="F152" s="62">
        <v>0</v>
      </c>
      <c r="G152" s="66">
        <v>0</v>
      </c>
      <c r="H152" s="59">
        <v>0</v>
      </c>
      <c r="I152" s="64">
        <v>0</v>
      </c>
      <c r="J152" s="49"/>
      <c r="K152" s="49"/>
      <c r="N152" s="54"/>
      <c r="O152" s="54"/>
    </row>
    <row r="153" spans="1:20" x14ac:dyDescent="0.3">
      <c r="A153" s="1">
        <v>405</v>
      </c>
      <c r="B153" s="1">
        <v>367</v>
      </c>
      <c r="C153" s="1">
        <v>877</v>
      </c>
      <c r="D153" s="15" t="s">
        <v>104</v>
      </c>
      <c r="E153" s="15"/>
      <c r="F153" s="62">
        <v>-4560.78</v>
      </c>
      <c r="G153" s="66">
        <v>-9440.3700000000008</v>
      </c>
      <c r="H153" s="59">
        <v>-3695.85</v>
      </c>
      <c r="I153" s="64">
        <v>-8131.29</v>
      </c>
      <c r="J153" s="48"/>
      <c r="K153" s="48">
        <f t="shared" si="2"/>
        <v>-25828.29</v>
      </c>
      <c r="N153" s="54"/>
      <c r="O153" s="54"/>
    </row>
    <row r="154" spans="1:20" x14ac:dyDescent="0.3">
      <c r="A154" s="1">
        <v>408</v>
      </c>
      <c r="B154" s="1">
        <v>371</v>
      </c>
      <c r="C154" s="1">
        <v>896</v>
      </c>
      <c r="D154" s="15" t="s">
        <v>105</v>
      </c>
      <c r="E154" s="15"/>
      <c r="F154" s="62">
        <v>0</v>
      </c>
      <c r="G154" s="66">
        <v>0</v>
      </c>
      <c r="H154" s="59">
        <v>0</v>
      </c>
      <c r="I154" s="64">
        <v>0</v>
      </c>
      <c r="J154" s="49"/>
      <c r="K154" s="49">
        <f t="shared" si="2"/>
        <v>0</v>
      </c>
      <c r="N154" s="54"/>
      <c r="O154" s="54"/>
    </row>
    <row r="155" spans="1:20" x14ac:dyDescent="0.3">
      <c r="A155" s="1">
        <v>1438</v>
      </c>
      <c r="B155" s="1">
        <v>801</v>
      </c>
      <c r="C155" s="1"/>
      <c r="D155" s="15" t="s">
        <v>199</v>
      </c>
      <c r="E155" s="15"/>
      <c r="F155" s="62">
        <v>0</v>
      </c>
      <c r="G155" s="66">
        <v>0</v>
      </c>
      <c r="H155" s="59">
        <v>0</v>
      </c>
      <c r="I155" s="64">
        <v>0</v>
      </c>
      <c r="J155" s="48"/>
      <c r="K155" s="48">
        <f t="shared" si="2"/>
        <v>0</v>
      </c>
      <c r="N155" s="54"/>
      <c r="O155" s="54"/>
    </row>
    <row r="156" spans="1:20" x14ac:dyDescent="0.3">
      <c r="A156" s="1">
        <v>1445</v>
      </c>
      <c r="B156" s="1">
        <v>802</v>
      </c>
      <c r="C156" s="1"/>
      <c r="D156" s="15" t="s">
        <v>200</v>
      </c>
      <c r="E156" s="15"/>
      <c r="F156" s="62">
        <v>-4847.8999999999996</v>
      </c>
      <c r="G156" s="66">
        <v>-3710.04</v>
      </c>
      <c r="H156" s="59">
        <v>-429.62</v>
      </c>
      <c r="I156" s="64">
        <v>-38.9</v>
      </c>
      <c r="J156" s="49"/>
      <c r="K156" s="49">
        <f t="shared" si="2"/>
        <v>-9026.4599999999991</v>
      </c>
      <c r="N156" s="54"/>
      <c r="O156" s="54"/>
    </row>
    <row r="157" spans="1:20" x14ac:dyDescent="0.3">
      <c r="A157" s="1">
        <v>561</v>
      </c>
      <c r="B157" s="1">
        <v>503</v>
      </c>
      <c r="C157" s="1"/>
      <c r="D157" s="15" t="s">
        <v>145</v>
      </c>
      <c r="E157" s="15"/>
      <c r="F157" s="62">
        <v>-5300.89</v>
      </c>
      <c r="G157" s="66">
        <v>-1804.95</v>
      </c>
      <c r="H157" s="59">
        <v>-1500.02</v>
      </c>
      <c r="I157" s="64">
        <v>-1449.94</v>
      </c>
      <c r="J157" s="48"/>
      <c r="K157" s="48">
        <f t="shared" si="2"/>
        <v>-10055.800000000001</v>
      </c>
      <c r="N157" s="54"/>
      <c r="O157" s="54"/>
    </row>
    <row r="158" spans="1:20" x14ac:dyDescent="0.3">
      <c r="A158" s="1">
        <v>1446</v>
      </c>
      <c r="B158" s="1">
        <v>804</v>
      </c>
      <c r="C158" s="1"/>
      <c r="D158" s="15" t="s">
        <v>201</v>
      </c>
      <c r="E158" s="15"/>
      <c r="F158" s="62">
        <v>-7398.42</v>
      </c>
      <c r="G158" s="66">
        <v>-6927.31</v>
      </c>
      <c r="H158" s="59">
        <v>-2529.42</v>
      </c>
      <c r="I158" s="64">
        <v>-4273.18</v>
      </c>
      <c r="J158" s="49"/>
      <c r="K158" s="49">
        <f t="shared" si="2"/>
        <v>-21128.33</v>
      </c>
      <c r="N158" s="54"/>
      <c r="O158" s="54"/>
    </row>
    <row r="159" spans="1:20" x14ac:dyDescent="0.3">
      <c r="A159" s="1">
        <v>1449</v>
      </c>
      <c r="B159" s="1">
        <v>805</v>
      </c>
      <c r="C159" s="1"/>
      <c r="D159" s="15" t="s">
        <v>202</v>
      </c>
      <c r="E159" s="15"/>
      <c r="F159" s="62">
        <v>0</v>
      </c>
      <c r="G159" s="66">
        <v>0</v>
      </c>
      <c r="H159" s="59">
        <v>0</v>
      </c>
      <c r="I159" s="64">
        <v>0</v>
      </c>
      <c r="J159" s="48"/>
      <c r="K159" s="48">
        <f t="shared" si="2"/>
        <v>0</v>
      </c>
      <c r="N159" s="54"/>
      <c r="O159" s="54"/>
    </row>
    <row r="160" spans="1:20" x14ac:dyDescent="0.3">
      <c r="A160" s="1">
        <v>587</v>
      </c>
      <c r="B160" s="1">
        <v>506</v>
      </c>
      <c r="C160" s="1"/>
      <c r="D160" s="15" t="s">
        <v>147</v>
      </c>
      <c r="E160" s="15"/>
      <c r="F160" s="62">
        <v>-9609.75</v>
      </c>
      <c r="G160" s="66">
        <v>-7179.89</v>
      </c>
      <c r="H160" s="59">
        <v>-5233</v>
      </c>
      <c r="I160" s="64">
        <v>-10282.16</v>
      </c>
      <c r="J160" s="49"/>
      <c r="K160" s="49">
        <f t="shared" si="2"/>
        <v>-32304.799999999999</v>
      </c>
      <c r="N160" s="54"/>
      <c r="O160" s="54"/>
    </row>
    <row r="161" spans="1:15" x14ac:dyDescent="0.3">
      <c r="A161" s="1">
        <v>601</v>
      </c>
      <c r="B161" s="1">
        <v>507</v>
      </c>
      <c r="C161" s="1"/>
      <c r="D161" s="15" t="s">
        <v>148</v>
      </c>
      <c r="E161" s="15"/>
      <c r="F161" s="62">
        <v>0</v>
      </c>
      <c r="G161" s="66">
        <v>0</v>
      </c>
      <c r="H161" s="59">
        <v>0</v>
      </c>
      <c r="I161" s="64">
        <v>0</v>
      </c>
      <c r="J161" s="48"/>
      <c r="K161" s="48">
        <f t="shared" si="2"/>
        <v>0</v>
      </c>
      <c r="N161" s="54"/>
      <c r="O161" s="54"/>
    </row>
    <row r="162" spans="1:15" x14ac:dyDescent="0.3">
      <c r="A162" s="1">
        <v>603</v>
      </c>
      <c r="B162" s="1">
        <v>508</v>
      </c>
      <c r="C162" s="1"/>
      <c r="D162" s="15" t="s">
        <v>149</v>
      </c>
      <c r="E162" s="15"/>
      <c r="F162" s="62">
        <v>0</v>
      </c>
      <c r="G162" s="66">
        <v>0</v>
      </c>
      <c r="H162" s="59">
        <v>0</v>
      </c>
      <c r="I162" s="64">
        <v>0</v>
      </c>
      <c r="J162" s="49"/>
      <c r="K162" s="49">
        <f t="shared" si="2"/>
        <v>0</v>
      </c>
      <c r="N162" s="54"/>
      <c r="O162" s="54"/>
    </row>
    <row r="163" spans="1:15" x14ac:dyDescent="0.3">
      <c r="A163" s="1">
        <v>1508</v>
      </c>
      <c r="B163" s="1">
        <v>809</v>
      </c>
      <c r="C163" s="1"/>
      <c r="D163" s="15" t="s">
        <v>203</v>
      </c>
      <c r="E163" s="15"/>
      <c r="F163" s="62">
        <v>-31471.360000000001</v>
      </c>
      <c r="G163" s="66">
        <v>-46091.41</v>
      </c>
      <c r="H163" s="59">
        <v>-11489.72</v>
      </c>
      <c r="I163" s="64">
        <v>-60277.52</v>
      </c>
      <c r="J163" s="48"/>
      <c r="K163" s="48">
        <f t="shared" si="2"/>
        <v>-149330.01</v>
      </c>
      <c r="N163" s="54"/>
      <c r="O163" s="54"/>
    </row>
    <row r="164" spans="1:15" x14ac:dyDescent="0.3">
      <c r="A164" s="1">
        <v>1450</v>
      </c>
      <c r="B164" s="1">
        <v>810</v>
      </c>
      <c r="C164" s="1"/>
      <c r="D164" s="15" t="s">
        <v>204</v>
      </c>
      <c r="E164" s="15"/>
      <c r="F164" s="62">
        <v>-15937.53</v>
      </c>
      <c r="G164" s="66">
        <v>-8386.65</v>
      </c>
      <c r="H164" s="59">
        <v>-2774.94</v>
      </c>
      <c r="I164" s="64">
        <v>-18017.38</v>
      </c>
      <c r="J164" s="49"/>
      <c r="K164" s="49">
        <f t="shared" si="2"/>
        <v>-45116.5</v>
      </c>
      <c r="N164" s="54"/>
      <c r="O164" s="54"/>
    </row>
    <row r="165" spans="1:15" x14ac:dyDescent="0.3">
      <c r="A165" s="1">
        <v>617</v>
      </c>
      <c r="B165" s="1">
        <v>511</v>
      </c>
      <c r="C165" s="1"/>
      <c r="D165" s="15" t="s">
        <v>151</v>
      </c>
      <c r="E165" s="15"/>
      <c r="F165" s="62">
        <v>0</v>
      </c>
      <c r="G165" s="66">
        <v>0</v>
      </c>
      <c r="H165" s="59">
        <v>0</v>
      </c>
      <c r="I165" s="64">
        <v>0</v>
      </c>
      <c r="J165" s="48"/>
      <c r="K165" s="48">
        <f t="shared" si="2"/>
        <v>0</v>
      </c>
      <c r="N165" s="54"/>
      <c r="O165" s="54"/>
    </row>
    <row r="166" spans="1:15" x14ac:dyDescent="0.3">
      <c r="A166" s="1">
        <v>1451</v>
      </c>
      <c r="B166" s="1">
        <v>812</v>
      </c>
      <c r="C166" s="1"/>
      <c r="D166" s="15" t="s">
        <v>205</v>
      </c>
      <c r="E166" s="15"/>
      <c r="F166" s="62">
        <v>0</v>
      </c>
      <c r="G166" s="66">
        <v>0</v>
      </c>
      <c r="H166" s="59">
        <v>0</v>
      </c>
      <c r="I166" s="64">
        <v>0</v>
      </c>
      <c r="J166" s="49"/>
      <c r="K166" s="49">
        <f t="shared" si="2"/>
        <v>0</v>
      </c>
      <c r="N166" s="54"/>
      <c r="O166" s="54"/>
    </row>
    <row r="167" spans="1:15" x14ac:dyDescent="0.3">
      <c r="A167" s="1">
        <v>1452</v>
      </c>
      <c r="B167" s="1">
        <v>813</v>
      </c>
      <c r="C167" s="1"/>
      <c r="D167" s="15" t="s">
        <v>206</v>
      </c>
      <c r="E167" s="15"/>
      <c r="F167" s="62">
        <v>0</v>
      </c>
      <c r="G167" s="66">
        <v>0</v>
      </c>
      <c r="H167" s="59">
        <v>0</v>
      </c>
      <c r="I167" s="64">
        <v>0</v>
      </c>
      <c r="J167" s="48"/>
      <c r="K167" s="48">
        <f t="shared" si="2"/>
        <v>0</v>
      </c>
      <c r="N167" s="54"/>
      <c r="O167" s="54"/>
    </row>
    <row r="168" spans="1:15" x14ac:dyDescent="0.3">
      <c r="A168" s="1">
        <v>1455</v>
      </c>
      <c r="B168" s="1">
        <v>814</v>
      </c>
      <c r="C168" s="1"/>
      <c r="D168" s="15" t="s">
        <v>207</v>
      </c>
      <c r="E168" s="15"/>
      <c r="F168" s="62">
        <v>-9999.68</v>
      </c>
      <c r="G168" s="66">
        <v>-10100.049999999999</v>
      </c>
      <c r="H168" s="59">
        <v>-4931.8</v>
      </c>
      <c r="I168" s="64">
        <v>-11288.8</v>
      </c>
      <c r="J168" s="49"/>
      <c r="K168" s="49">
        <f t="shared" si="2"/>
        <v>-36320.33</v>
      </c>
      <c r="N168" s="54"/>
      <c r="O168" s="54"/>
    </row>
    <row r="169" spans="1:15" x14ac:dyDescent="0.3">
      <c r="A169" s="1">
        <v>635</v>
      </c>
      <c r="B169" s="1">
        <v>515</v>
      </c>
      <c r="C169" s="1"/>
      <c r="D169" s="15" t="s">
        <v>155</v>
      </c>
      <c r="E169" s="15"/>
      <c r="F169" s="62">
        <v>-92.7</v>
      </c>
      <c r="G169" s="66">
        <v>-79.209999999999994</v>
      </c>
      <c r="H169" s="69">
        <v>9.8000000000000007</v>
      </c>
      <c r="I169" s="64">
        <v>-966.18</v>
      </c>
      <c r="J169" s="48"/>
      <c r="K169" s="48">
        <f t="shared" si="2"/>
        <v>-1128.29</v>
      </c>
      <c r="N169" s="54"/>
      <c r="O169" s="54"/>
    </row>
    <row r="170" spans="1:15" x14ac:dyDescent="0.3">
      <c r="A170" s="1">
        <v>1456</v>
      </c>
      <c r="B170" s="1">
        <v>816</v>
      </c>
      <c r="C170" s="1"/>
      <c r="D170" s="15" t="s">
        <v>208</v>
      </c>
      <c r="E170" s="15"/>
      <c r="F170" s="62">
        <v>-1796.04</v>
      </c>
      <c r="G170" s="66">
        <v>-523.02</v>
      </c>
      <c r="H170" s="59">
        <v>0</v>
      </c>
      <c r="I170" s="64">
        <v>0</v>
      </c>
      <c r="J170" s="49"/>
      <c r="K170" s="49">
        <f t="shared" si="2"/>
        <v>-2319.06</v>
      </c>
      <c r="N170" s="54"/>
      <c r="O170" s="54"/>
    </row>
    <row r="171" spans="1:15" x14ac:dyDescent="0.3">
      <c r="A171" s="1">
        <v>646</v>
      </c>
      <c r="B171" s="1">
        <v>517</v>
      </c>
      <c r="C171" s="1"/>
      <c r="D171" s="15" t="s">
        <v>156</v>
      </c>
      <c r="E171" s="15"/>
      <c r="F171" s="62">
        <v>0</v>
      </c>
      <c r="G171" s="66">
        <v>-5526.45</v>
      </c>
      <c r="H171" s="59">
        <v>-12769.42</v>
      </c>
      <c r="I171" s="64">
        <v>-13806.29</v>
      </c>
      <c r="J171" s="48"/>
      <c r="K171" s="48">
        <f t="shared" si="2"/>
        <v>-32102.16</v>
      </c>
      <c r="N171" s="54"/>
      <c r="O171" s="54"/>
    </row>
    <row r="172" spans="1:15" x14ac:dyDescent="0.3">
      <c r="A172" s="1">
        <v>1457</v>
      </c>
      <c r="B172" s="1">
        <v>818</v>
      </c>
      <c r="C172" s="1"/>
      <c r="D172" s="15" t="s">
        <v>209</v>
      </c>
      <c r="E172" s="15"/>
      <c r="F172" s="62">
        <v>-12518.65</v>
      </c>
      <c r="G172" s="66">
        <v>-14892.14</v>
      </c>
      <c r="H172" s="59">
        <v>-6216.04</v>
      </c>
      <c r="I172" s="64">
        <v>-7555.48</v>
      </c>
      <c r="J172" s="49"/>
      <c r="K172" s="49">
        <f t="shared" si="2"/>
        <v>-41182.31</v>
      </c>
      <c r="N172" s="54"/>
      <c r="O172" s="54"/>
    </row>
    <row r="173" spans="1:15" x14ac:dyDescent="0.3">
      <c r="A173" s="1">
        <v>1458</v>
      </c>
      <c r="B173" s="1">
        <v>819</v>
      </c>
      <c r="C173" s="1"/>
      <c r="D173" s="15" t="s">
        <v>210</v>
      </c>
      <c r="E173" s="15"/>
      <c r="F173" s="62">
        <v>-2642.94</v>
      </c>
      <c r="G173" s="66">
        <v>-3378.87</v>
      </c>
      <c r="H173" s="59">
        <v>-712.72</v>
      </c>
      <c r="I173" s="64">
        <v>-2947.96</v>
      </c>
      <c r="J173" s="48"/>
      <c r="K173" s="48">
        <f t="shared" si="2"/>
        <v>-9682.49</v>
      </c>
      <c r="N173" s="54"/>
      <c r="O173" s="54"/>
    </row>
    <row r="174" spans="1:15" x14ac:dyDescent="0.3">
      <c r="A174" s="1">
        <v>1459</v>
      </c>
      <c r="B174" s="1">
        <v>820</v>
      </c>
      <c r="C174" s="1"/>
      <c r="D174" s="15" t="s">
        <v>211</v>
      </c>
      <c r="E174" s="15"/>
      <c r="F174" s="62">
        <v>-13441.4</v>
      </c>
      <c r="G174" s="66">
        <v>-5592.19</v>
      </c>
      <c r="H174" s="59">
        <v>-11800.25</v>
      </c>
      <c r="I174" s="64">
        <v>1096.67</v>
      </c>
      <c r="J174" s="49"/>
      <c r="K174" s="49">
        <f t="shared" si="2"/>
        <v>-29737.17</v>
      </c>
      <c r="N174" s="54"/>
      <c r="O174" s="54"/>
    </row>
    <row r="175" spans="1:15" x14ac:dyDescent="0.3">
      <c r="A175" s="1">
        <v>1460</v>
      </c>
      <c r="B175" s="1">
        <v>821</v>
      </c>
      <c r="C175" s="1"/>
      <c r="D175" s="15" t="s">
        <v>212</v>
      </c>
      <c r="E175" s="15"/>
      <c r="F175" s="62">
        <v>-3334</v>
      </c>
      <c r="G175" s="66">
        <v>-3110.85</v>
      </c>
      <c r="H175" s="59">
        <v>-2779.83</v>
      </c>
      <c r="I175" s="64">
        <v>-2089.5100000000002</v>
      </c>
      <c r="J175" s="48"/>
      <c r="K175" s="48">
        <f t="shared" si="2"/>
        <v>-11314.19</v>
      </c>
      <c r="N175" s="54"/>
      <c r="O175" s="54"/>
    </row>
    <row r="176" spans="1:15" x14ac:dyDescent="0.3">
      <c r="A176" s="1">
        <v>1615</v>
      </c>
      <c r="B176" s="1">
        <v>822</v>
      </c>
      <c r="C176" s="1"/>
      <c r="D176" s="15" t="s">
        <v>213</v>
      </c>
      <c r="E176" s="15"/>
      <c r="F176" s="62">
        <v>0</v>
      </c>
      <c r="G176" s="66">
        <v>0</v>
      </c>
      <c r="H176" s="59">
        <v>0</v>
      </c>
      <c r="I176" s="64">
        <v>0</v>
      </c>
      <c r="J176" s="49"/>
      <c r="K176" s="49">
        <f t="shared" si="2"/>
        <v>0</v>
      </c>
      <c r="N176" s="54"/>
      <c r="O176" s="54"/>
    </row>
    <row r="177" spans="1:15" x14ac:dyDescent="0.3">
      <c r="A177" s="1">
        <v>1461</v>
      </c>
      <c r="B177" s="1">
        <v>823</v>
      </c>
      <c r="C177" s="1"/>
      <c r="D177" s="15" t="s">
        <v>214</v>
      </c>
      <c r="E177" s="15"/>
      <c r="F177" s="62">
        <v>-933.53</v>
      </c>
      <c r="G177" s="66">
        <v>-444.8</v>
      </c>
      <c r="H177" s="59">
        <v>-172.57</v>
      </c>
      <c r="I177" s="64">
        <v>-337.53</v>
      </c>
      <c r="J177" s="48"/>
      <c r="K177" s="48">
        <f t="shared" si="2"/>
        <v>-1888.4299999999998</v>
      </c>
      <c r="N177" s="54"/>
      <c r="O177" s="54"/>
    </row>
    <row r="178" spans="1:15" x14ac:dyDescent="0.3">
      <c r="A178" s="1">
        <v>1462</v>
      </c>
      <c r="B178" s="1">
        <v>824</v>
      </c>
      <c r="C178" s="1"/>
      <c r="D178" s="15" t="s">
        <v>215</v>
      </c>
      <c r="E178" s="15"/>
      <c r="F178" s="62">
        <v>0</v>
      </c>
      <c r="G178" s="66">
        <v>0</v>
      </c>
      <c r="H178" s="59">
        <v>0</v>
      </c>
      <c r="I178" s="64">
        <v>0</v>
      </c>
      <c r="J178" s="49"/>
      <c r="K178" s="49">
        <f t="shared" si="2"/>
        <v>0</v>
      </c>
      <c r="N178" s="54"/>
      <c r="O178" s="54"/>
    </row>
    <row r="179" spans="1:15" x14ac:dyDescent="0.3">
      <c r="A179" s="1">
        <v>1464</v>
      </c>
      <c r="B179" s="1">
        <v>825</v>
      </c>
      <c r="C179" s="1"/>
      <c r="D179" s="15" t="s">
        <v>216</v>
      </c>
      <c r="E179" s="15"/>
      <c r="F179" s="62">
        <v>-1891.35</v>
      </c>
      <c r="G179" s="66">
        <v>-2108.83</v>
      </c>
      <c r="H179" s="59">
        <v>-2741.56</v>
      </c>
      <c r="I179" s="64">
        <v>0</v>
      </c>
      <c r="J179" s="48"/>
      <c r="K179" s="48">
        <f t="shared" si="2"/>
        <v>-6741.74</v>
      </c>
      <c r="N179" s="54"/>
      <c r="O179" s="54"/>
    </row>
    <row r="180" spans="1:15" x14ac:dyDescent="0.3">
      <c r="A180" s="1">
        <v>1465</v>
      </c>
      <c r="B180" s="1">
        <v>826</v>
      </c>
      <c r="C180" s="1"/>
      <c r="D180" s="15" t="s">
        <v>217</v>
      </c>
      <c r="E180" s="15"/>
      <c r="F180" s="62">
        <v>0</v>
      </c>
      <c r="G180" s="66">
        <v>0</v>
      </c>
      <c r="H180" s="59">
        <v>0</v>
      </c>
      <c r="I180" s="64">
        <v>0</v>
      </c>
      <c r="J180" s="49"/>
      <c r="K180" s="49">
        <f t="shared" si="2"/>
        <v>0</v>
      </c>
      <c r="N180" s="54"/>
      <c r="O180" s="54"/>
    </row>
    <row r="181" spans="1:15" x14ac:dyDescent="0.3">
      <c r="A181" s="1">
        <v>703</v>
      </c>
      <c r="B181" s="1">
        <v>528</v>
      </c>
      <c r="C181" s="1"/>
      <c r="D181" s="15" t="s">
        <v>162</v>
      </c>
      <c r="E181" s="15"/>
      <c r="F181" s="62">
        <v>0</v>
      </c>
      <c r="G181" s="66">
        <v>0</v>
      </c>
      <c r="H181" s="59">
        <v>0</v>
      </c>
      <c r="I181" s="64">
        <v>0</v>
      </c>
      <c r="J181" s="48"/>
      <c r="K181" s="48">
        <f t="shared" si="2"/>
        <v>0</v>
      </c>
      <c r="N181" s="54"/>
      <c r="O181" s="54"/>
    </row>
    <row r="182" spans="1:15" x14ac:dyDescent="0.3">
      <c r="A182" s="1">
        <v>707</v>
      </c>
      <c r="B182" s="1">
        <v>529</v>
      </c>
      <c r="C182" s="1"/>
      <c r="D182" s="15" t="s">
        <v>163</v>
      </c>
      <c r="E182" s="15"/>
      <c r="F182" s="62">
        <v>-2848.52</v>
      </c>
      <c r="G182" s="66">
        <v>-1127.8499999999999</v>
      </c>
      <c r="H182" s="59">
        <v>-870.71</v>
      </c>
      <c r="I182" s="64">
        <v>-2827.21</v>
      </c>
      <c r="J182" s="49"/>
      <c r="K182" s="49">
        <f t="shared" si="2"/>
        <v>-7674.29</v>
      </c>
      <c r="N182" s="54"/>
      <c r="O182" s="54"/>
    </row>
    <row r="183" spans="1:15" x14ac:dyDescent="0.3">
      <c r="A183" s="1">
        <v>713</v>
      </c>
      <c r="B183" s="1">
        <v>530</v>
      </c>
      <c r="C183" s="1">
        <v>890</v>
      </c>
      <c r="D183" s="15" t="s">
        <v>164</v>
      </c>
      <c r="E183" s="15"/>
      <c r="F183" s="62">
        <v>0</v>
      </c>
      <c r="G183" s="66">
        <v>0</v>
      </c>
      <c r="H183" s="59">
        <v>0</v>
      </c>
      <c r="I183" s="64">
        <v>0</v>
      </c>
      <c r="J183" s="48"/>
      <c r="K183" s="48">
        <f t="shared" si="2"/>
        <v>0</v>
      </c>
      <c r="N183" s="54"/>
      <c r="O183" s="54"/>
    </row>
    <row r="184" spans="1:15" x14ac:dyDescent="0.3">
      <c r="A184" s="1">
        <v>718</v>
      </c>
      <c r="B184" s="1">
        <v>531</v>
      </c>
      <c r="C184" s="1">
        <v>843</v>
      </c>
      <c r="D184" s="15" t="s">
        <v>165</v>
      </c>
      <c r="E184" s="15"/>
      <c r="F184" s="62">
        <v>-12242.22</v>
      </c>
      <c r="G184" s="66">
        <v>-33855.54</v>
      </c>
      <c r="H184" s="59">
        <v>-2203.02</v>
      </c>
      <c r="I184" s="64">
        <v>-9555.8700000000008</v>
      </c>
      <c r="J184" s="49"/>
      <c r="K184" s="49">
        <f t="shared" si="2"/>
        <v>-57856.65</v>
      </c>
      <c r="N184" s="54"/>
      <c r="O184" s="54"/>
    </row>
    <row r="185" spans="1:15" x14ac:dyDescent="0.3">
      <c r="A185" s="1">
        <v>722</v>
      </c>
      <c r="B185" s="1">
        <v>532</v>
      </c>
      <c r="C185" s="1"/>
      <c r="D185" s="15" t="s">
        <v>166</v>
      </c>
      <c r="E185" s="15"/>
      <c r="F185" s="62">
        <v>-2052.13</v>
      </c>
      <c r="G185" s="66">
        <v>-2402.98</v>
      </c>
      <c r="H185" s="59">
        <v>-1170.95</v>
      </c>
      <c r="I185" s="64">
        <v>-2225.1</v>
      </c>
      <c r="J185" s="48"/>
      <c r="K185" s="48">
        <f t="shared" si="2"/>
        <v>-7851.16</v>
      </c>
      <c r="N185" s="54"/>
      <c r="O185" s="54"/>
    </row>
    <row r="186" spans="1:15" x14ac:dyDescent="0.3">
      <c r="A186" s="1">
        <v>726</v>
      </c>
      <c r="B186" s="1">
        <v>533</v>
      </c>
      <c r="C186" s="1"/>
      <c r="D186" s="15" t="s">
        <v>167</v>
      </c>
      <c r="E186" s="15"/>
      <c r="F186" s="62">
        <v>-64.44</v>
      </c>
      <c r="G186" s="66">
        <v>-95.46</v>
      </c>
      <c r="H186" s="59">
        <v>-63.35</v>
      </c>
      <c r="I186" s="64">
        <v>0</v>
      </c>
      <c r="J186" s="49"/>
      <c r="K186" s="49">
        <f t="shared" si="2"/>
        <v>-223.24999999999997</v>
      </c>
      <c r="N186" s="54"/>
      <c r="O186" s="54"/>
    </row>
    <row r="187" spans="1:15" x14ac:dyDescent="0.3">
      <c r="A187" s="1">
        <v>1466</v>
      </c>
      <c r="B187" s="1">
        <v>834</v>
      </c>
      <c r="C187" s="1"/>
      <c r="D187" s="15" t="s">
        <v>218</v>
      </c>
      <c r="E187" s="15"/>
      <c r="F187" s="62">
        <v>0</v>
      </c>
      <c r="G187" s="66">
        <v>0</v>
      </c>
      <c r="H187" s="59">
        <v>0</v>
      </c>
      <c r="I187" s="64">
        <v>0</v>
      </c>
      <c r="J187" s="48"/>
      <c r="K187" s="48">
        <f t="shared" si="2"/>
        <v>0</v>
      </c>
      <c r="N187" s="54"/>
      <c r="O187" s="54"/>
    </row>
    <row r="188" spans="1:15" x14ac:dyDescent="0.3">
      <c r="A188" s="1">
        <v>743</v>
      </c>
      <c r="B188" s="1">
        <v>535</v>
      </c>
      <c r="C188" s="1"/>
      <c r="D188" s="15" t="s">
        <v>168</v>
      </c>
      <c r="E188" s="15"/>
      <c r="F188" s="62">
        <v>-612.29999999999995</v>
      </c>
      <c r="G188" s="66">
        <v>-1014.65</v>
      </c>
      <c r="H188" s="59">
        <v>-99.17</v>
      </c>
      <c r="I188" s="64">
        <v>-754.66</v>
      </c>
      <c r="J188" s="49"/>
      <c r="K188" s="49">
        <f t="shared" si="2"/>
        <v>-2480.7799999999997</v>
      </c>
      <c r="N188" s="54"/>
      <c r="O188" s="54"/>
    </row>
    <row r="189" spans="1:15" x14ac:dyDescent="0.3">
      <c r="A189" s="1">
        <v>753</v>
      </c>
      <c r="B189" s="1">
        <v>537</v>
      </c>
      <c r="C189" s="1"/>
      <c r="D189" s="15" t="s">
        <v>169</v>
      </c>
      <c r="E189" s="15"/>
      <c r="F189" s="62">
        <v>-191.13</v>
      </c>
      <c r="G189" s="66">
        <v>-547.54999999999995</v>
      </c>
      <c r="H189" s="59">
        <v>-827.37</v>
      </c>
      <c r="I189" s="64">
        <v>-428.12</v>
      </c>
      <c r="J189" s="48"/>
      <c r="K189" s="48">
        <f t="shared" si="2"/>
        <v>-1994.17</v>
      </c>
      <c r="N189" s="54"/>
      <c r="O189" s="54"/>
    </row>
    <row r="190" spans="1:15" x14ac:dyDescent="0.3">
      <c r="A190" s="1">
        <v>1467</v>
      </c>
      <c r="B190" s="1">
        <v>838</v>
      </c>
      <c r="C190" s="1"/>
      <c r="D190" s="15" t="s">
        <v>219</v>
      </c>
      <c r="E190" s="15"/>
      <c r="F190" s="62">
        <v>0</v>
      </c>
      <c r="G190" s="66">
        <v>0</v>
      </c>
      <c r="H190" s="59">
        <v>0</v>
      </c>
      <c r="I190" s="64">
        <v>0</v>
      </c>
      <c r="J190" s="49"/>
      <c r="K190" s="49">
        <f t="shared" si="2"/>
        <v>0</v>
      </c>
      <c r="N190" s="54"/>
      <c r="O190" s="54"/>
    </row>
    <row r="191" spans="1:15" x14ac:dyDescent="0.3">
      <c r="A191" s="1">
        <v>1468</v>
      </c>
      <c r="B191" s="1">
        <v>839</v>
      </c>
      <c r="C191" s="1"/>
      <c r="D191" s="15" t="s">
        <v>220</v>
      </c>
      <c r="E191" s="15"/>
      <c r="F191" s="62">
        <v>-6692.59</v>
      </c>
      <c r="G191" s="66">
        <v>-7293.28</v>
      </c>
      <c r="H191" s="59">
        <v>-3453.87</v>
      </c>
      <c r="I191" s="64">
        <v>-526.41999999999996</v>
      </c>
      <c r="J191" s="48"/>
      <c r="K191" s="48">
        <f t="shared" si="2"/>
        <v>-17966.159999999996</v>
      </c>
      <c r="N191" s="54"/>
      <c r="O191" s="54"/>
    </row>
    <row r="192" spans="1:15" x14ac:dyDescent="0.3">
      <c r="A192" s="1">
        <v>765</v>
      </c>
      <c r="B192" s="1">
        <v>540</v>
      </c>
      <c r="C192" s="1"/>
      <c r="D192" s="15" t="s">
        <v>170</v>
      </c>
      <c r="E192" s="15"/>
      <c r="F192" s="62">
        <v>-13820.12</v>
      </c>
      <c r="G192" s="66">
        <v>0</v>
      </c>
      <c r="H192" s="59">
        <v>-59.04</v>
      </c>
      <c r="I192" s="64">
        <v>0</v>
      </c>
      <c r="J192" s="49"/>
      <c r="K192" s="49">
        <f t="shared" si="2"/>
        <v>-13879.160000000002</v>
      </c>
      <c r="N192" s="54"/>
      <c r="O192" s="54"/>
    </row>
    <row r="193" spans="1:15" x14ac:dyDescent="0.3">
      <c r="A193" s="1">
        <v>774</v>
      </c>
      <c r="B193" s="1">
        <v>541</v>
      </c>
      <c r="C193" s="1">
        <v>843</v>
      </c>
      <c r="D193" s="15" t="s">
        <v>171</v>
      </c>
      <c r="E193" s="15"/>
      <c r="F193" s="62">
        <v>-6662.43</v>
      </c>
      <c r="G193" s="66">
        <v>-53491.58</v>
      </c>
      <c r="H193" s="59">
        <v>-9954.85</v>
      </c>
      <c r="I193" s="64">
        <v>-26458.91</v>
      </c>
      <c r="J193" s="48"/>
      <c r="K193" s="48">
        <f t="shared" si="2"/>
        <v>-96567.77</v>
      </c>
      <c r="N193" s="54"/>
      <c r="O193" s="54"/>
    </row>
    <row r="194" spans="1:15" x14ac:dyDescent="0.3">
      <c r="A194" s="1">
        <v>780</v>
      </c>
      <c r="B194" s="1">
        <v>542</v>
      </c>
      <c r="C194" s="1">
        <v>899</v>
      </c>
      <c r="D194" s="15" t="s">
        <v>172</v>
      </c>
      <c r="E194" s="15"/>
      <c r="F194" s="62">
        <v>-1884.53</v>
      </c>
      <c r="G194" s="66">
        <v>-1929.33</v>
      </c>
      <c r="H194" s="59">
        <v>-325.87</v>
      </c>
      <c r="I194" s="64">
        <v>-1146.99</v>
      </c>
      <c r="J194" s="49"/>
      <c r="K194" s="49">
        <f t="shared" si="2"/>
        <v>-5286.7199999999993</v>
      </c>
      <c r="N194" s="54"/>
      <c r="O194" s="54"/>
    </row>
    <row r="195" spans="1:15" x14ac:dyDescent="0.3">
      <c r="A195" s="1">
        <v>789</v>
      </c>
      <c r="B195" s="1">
        <v>544</v>
      </c>
      <c r="C195" s="1"/>
      <c r="D195" s="15" t="s">
        <v>173</v>
      </c>
      <c r="E195" s="15"/>
      <c r="F195" s="62">
        <v>-1938.53</v>
      </c>
      <c r="G195" s="66">
        <v>-291.57</v>
      </c>
      <c r="H195" s="59">
        <v>0</v>
      </c>
      <c r="I195" s="64">
        <v>0</v>
      </c>
      <c r="J195" s="48"/>
      <c r="K195" s="48">
        <f t="shared" si="2"/>
        <v>-2230.1</v>
      </c>
      <c r="N195" s="54"/>
      <c r="O195" s="54"/>
    </row>
    <row r="196" spans="1:15" x14ac:dyDescent="0.3">
      <c r="A196" s="1">
        <v>795</v>
      </c>
      <c r="B196" s="1">
        <v>545</v>
      </c>
      <c r="C196" s="1"/>
      <c r="D196" s="15" t="s">
        <v>174</v>
      </c>
      <c r="E196" s="15"/>
      <c r="F196" s="62">
        <v>-1355.7</v>
      </c>
      <c r="G196" s="66">
        <v>-990.35</v>
      </c>
      <c r="H196" s="59">
        <v>-221.11</v>
      </c>
      <c r="I196" s="64">
        <v>-2522.9499999999998</v>
      </c>
      <c r="J196" s="49"/>
      <c r="K196" s="49">
        <f t="shared" si="2"/>
        <v>-5090.1100000000006</v>
      </c>
      <c r="N196" s="54"/>
      <c r="O196" s="54"/>
    </row>
    <row r="197" spans="1:15" x14ac:dyDescent="0.3">
      <c r="A197" s="1">
        <v>826</v>
      </c>
      <c r="B197" s="1">
        <v>549</v>
      </c>
      <c r="C197" s="1"/>
      <c r="D197" s="15" t="s">
        <v>176</v>
      </c>
      <c r="E197" s="15"/>
      <c r="F197" s="62">
        <v>-7934.37</v>
      </c>
      <c r="G197" s="66">
        <v>-6603.98</v>
      </c>
      <c r="H197" s="59">
        <v>-3052.31</v>
      </c>
      <c r="I197" s="64">
        <v>-11.8</v>
      </c>
      <c r="J197" s="48"/>
      <c r="K197" s="48">
        <f t="shared" si="2"/>
        <v>-17602.46</v>
      </c>
      <c r="N197" s="54"/>
      <c r="O197" s="54"/>
    </row>
    <row r="198" spans="1:15" x14ac:dyDescent="0.3">
      <c r="A198" s="1">
        <v>1500</v>
      </c>
      <c r="B198" s="1">
        <v>850</v>
      </c>
      <c r="C198" s="1"/>
      <c r="D198" s="15" t="s">
        <v>221</v>
      </c>
      <c r="E198" s="15"/>
      <c r="F198" s="62">
        <v>-1020.16</v>
      </c>
      <c r="G198" s="66">
        <v>-828.79</v>
      </c>
      <c r="H198" s="59">
        <v>-199.61</v>
      </c>
      <c r="I198" s="64">
        <v>-821.14</v>
      </c>
      <c r="J198" s="49"/>
      <c r="K198" s="49">
        <f t="shared" si="2"/>
        <v>-2869.7</v>
      </c>
      <c r="N198" s="54"/>
      <c r="O198" s="54"/>
    </row>
    <row r="199" spans="1:15" x14ac:dyDescent="0.3">
      <c r="A199" s="1">
        <v>839</v>
      </c>
      <c r="B199" s="1">
        <v>551</v>
      </c>
      <c r="C199" s="1"/>
      <c r="D199" s="15" t="s">
        <v>177</v>
      </c>
      <c r="E199" s="15"/>
      <c r="F199" s="62">
        <v>-6836.38</v>
      </c>
      <c r="G199" s="66">
        <v>-3921.6</v>
      </c>
      <c r="H199" s="59">
        <v>-2160.27</v>
      </c>
      <c r="I199" s="64">
        <v>-3365.06</v>
      </c>
      <c r="J199" s="48"/>
      <c r="K199" s="48">
        <f t="shared" si="2"/>
        <v>-16283.31</v>
      </c>
      <c r="N199" s="54"/>
      <c r="O199" s="54"/>
    </row>
    <row r="200" spans="1:15" x14ac:dyDescent="0.3">
      <c r="A200" s="1">
        <v>847</v>
      </c>
      <c r="B200" s="1">
        <v>552</v>
      </c>
      <c r="C200" s="1"/>
      <c r="D200" s="15" t="s">
        <v>178</v>
      </c>
      <c r="E200" s="15"/>
      <c r="F200" s="62">
        <v>-374.31</v>
      </c>
      <c r="G200" s="66">
        <v>0</v>
      </c>
      <c r="H200" s="59">
        <v>0</v>
      </c>
      <c r="I200" s="64">
        <v>-178.85</v>
      </c>
      <c r="J200" s="49"/>
      <c r="K200" s="49">
        <f t="shared" ref="K200:K263" si="3">SUM(E200:I200)</f>
        <v>-553.16</v>
      </c>
      <c r="N200" s="54"/>
      <c r="O200" s="54"/>
    </row>
    <row r="201" spans="1:15" x14ac:dyDescent="0.3">
      <c r="A201" s="1">
        <v>854</v>
      </c>
      <c r="B201" s="1">
        <v>553</v>
      </c>
      <c r="C201" s="1"/>
      <c r="D201" s="15" t="s">
        <v>179</v>
      </c>
      <c r="E201" s="15"/>
      <c r="F201" s="62">
        <v>-4843.78</v>
      </c>
      <c r="G201" s="66">
        <v>-2756.29</v>
      </c>
      <c r="H201" s="59">
        <v>-778.79</v>
      </c>
      <c r="I201" s="64">
        <v>0</v>
      </c>
      <c r="J201" s="48"/>
      <c r="K201" s="48">
        <f t="shared" si="3"/>
        <v>-8378.86</v>
      </c>
      <c r="N201" s="54"/>
      <c r="O201" s="54"/>
    </row>
    <row r="202" spans="1:15" x14ac:dyDescent="0.3">
      <c r="A202" s="1">
        <v>860</v>
      </c>
      <c r="B202" s="1">
        <v>554</v>
      </c>
      <c r="C202" s="1"/>
      <c r="D202" s="15" t="s">
        <v>180</v>
      </c>
      <c r="E202" s="15"/>
      <c r="F202" s="62">
        <v>-12074.7</v>
      </c>
      <c r="G202" s="66">
        <v>-13339.13</v>
      </c>
      <c r="H202" s="59">
        <v>-1419.04</v>
      </c>
      <c r="I202" s="64">
        <v>-17841.490000000002</v>
      </c>
      <c r="J202" s="49"/>
      <c r="K202" s="49">
        <f t="shared" si="3"/>
        <v>-44674.36</v>
      </c>
      <c r="N202" s="54"/>
      <c r="O202" s="54"/>
    </row>
    <row r="203" spans="1:15" x14ac:dyDescent="0.3">
      <c r="A203" s="1">
        <v>874</v>
      </c>
      <c r="B203" s="1">
        <v>555</v>
      </c>
      <c r="C203" s="1"/>
      <c r="D203" s="15" t="s">
        <v>181</v>
      </c>
      <c r="E203" s="15"/>
      <c r="F203" s="62">
        <v>-18710.95</v>
      </c>
      <c r="G203" s="66">
        <v>-31069.88</v>
      </c>
      <c r="H203" s="59">
        <v>0</v>
      </c>
      <c r="I203" s="64">
        <v>-14276.35</v>
      </c>
      <c r="J203" s="48"/>
      <c r="K203" s="48">
        <f t="shared" si="3"/>
        <v>-64057.18</v>
      </c>
      <c r="N203" s="54"/>
      <c r="O203" s="54"/>
    </row>
    <row r="204" spans="1:15" x14ac:dyDescent="0.3">
      <c r="A204" s="1">
        <v>1826</v>
      </c>
      <c r="B204" s="1">
        <v>856</v>
      </c>
      <c r="C204" s="1"/>
      <c r="D204" s="15" t="s">
        <v>268</v>
      </c>
      <c r="E204" s="15"/>
      <c r="F204" s="62">
        <v>-4337.45</v>
      </c>
      <c r="G204" s="66">
        <v>-3507.02</v>
      </c>
      <c r="H204" s="59">
        <v>-1276.93</v>
      </c>
      <c r="I204" s="64">
        <v>-9605.51</v>
      </c>
      <c r="J204" s="49"/>
      <c r="K204" s="49">
        <f t="shared" si="3"/>
        <v>-18726.91</v>
      </c>
      <c r="N204" s="54"/>
      <c r="O204" s="54"/>
    </row>
    <row r="205" spans="1:15" x14ac:dyDescent="0.3">
      <c r="A205" s="1">
        <v>888</v>
      </c>
      <c r="B205" s="1">
        <v>557</v>
      </c>
      <c r="C205" s="1"/>
      <c r="D205" s="15" t="s">
        <v>182</v>
      </c>
      <c r="E205" s="15"/>
      <c r="F205" s="62">
        <v>-20715.650000000001</v>
      </c>
      <c r="G205" s="66">
        <v>-14507.99</v>
      </c>
      <c r="H205" s="59">
        <v>-5664.87</v>
      </c>
      <c r="I205" s="64">
        <v>-5145.92</v>
      </c>
      <c r="J205" s="48"/>
      <c r="K205" s="48">
        <f t="shared" si="3"/>
        <v>-46034.43</v>
      </c>
      <c r="N205" s="54"/>
      <c r="O205" s="54"/>
    </row>
    <row r="206" spans="1:15" x14ac:dyDescent="0.3">
      <c r="A206" s="1">
        <v>898</v>
      </c>
      <c r="B206" s="1">
        <v>558</v>
      </c>
      <c r="C206" s="1"/>
      <c r="D206" s="15" t="s">
        <v>183</v>
      </c>
      <c r="E206" s="15"/>
      <c r="F206" s="62">
        <v>-1167.26</v>
      </c>
      <c r="G206" s="66">
        <v>-4675.5600000000004</v>
      </c>
      <c r="H206" s="59">
        <v>-1704.47</v>
      </c>
      <c r="I206" s="64">
        <v>-1866.57</v>
      </c>
      <c r="J206" s="49"/>
      <c r="K206" s="49">
        <f t="shared" si="3"/>
        <v>-9413.86</v>
      </c>
      <c r="N206" s="54"/>
      <c r="O206" s="54"/>
    </row>
    <row r="207" spans="1:15" x14ac:dyDescent="0.3">
      <c r="A207" s="1">
        <v>905</v>
      </c>
      <c r="B207" s="1">
        <v>559</v>
      </c>
      <c r="C207" s="1"/>
      <c r="D207" s="15" t="s">
        <v>184</v>
      </c>
      <c r="E207" s="15"/>
      <c r="F207" s="62">
        <v>0</v>
      </c>
      <c r="G207" s="66">
        <v>0</v>
      </c>
      <c r="H207" s="59">
        <v>0</v>
      </c>
      <c r="I207" s="64">
        <v>0</v>
      </c>
      <c r="J207" s="48"/>
      <c r="K207" s="48">
        <f t="shared" si="3"/>
        <v>0</v>
      </c>
      <c r="N207" s="54"/>
      <c r="O207" s="54"/>
    </row>
    <row r="208" spans="1:15" x14ac:dyDescent="0.3">
      <c r="A208" s="1">
        <v>913</v>
      </c>
      <c r="B208" s="1">
        <v>560</v>
      </c>
      <c r="C208" s="1"/>
      <c r="D208" s="15" t="s">
        <v>185</v>
      </c>
      <c r="E208" s="15"/>
      <c r="F208" s="62">
        <v>0</v>
      </c>
      <c r="G208" s="66">
        <v>0</v>
      </c>
      <c r="H208" s="59">
        <v>0</v>
      </c>
      <c r="I208" s="64">
        <v>0</v>
      </c>
      <c r="J208" s="49"/>
      <c r="K208" s="49">
        <f t="shared" si="3"/>
        <v>0</v>
      </c>
      <c r="N208" s="54"/>
      <c r="O208" s="54"/>
    </row>
    <row r="209" spans="1:15" x14ac:dyDescent="0.3">
      <c r="A209" s="1">
        <v>922</v>
      </c>
      <c r="B209" s="1">
        <v>561</v>
      </c>
      <c r="C209" s="1"/>
      <c r="D209" s="15" t="s">
        <v>186</v>
      </c>
      <c r="E209" s="15"/>
      <c r="F209" s="62">
        <v>-4673.91</v>
      </c>
      <c r="G209" s="66">
        <v>-5006.01</v>
      </c>
      <c r="H209" s="59">
        <v>-1223.5899999999999</v>
      </c>
      <c r="I209" s="64">
        <v>-3589.22</v>
      </c>
      <c r="J209" s="48"/>
      <c r="K209" s="48">
        <f t="shared" si="3"/>
        <v>-14492.73</v>
      </c>
      <c r="N209" s="54"/>
      <c r="O209" s="54"/>
    </row>
    <row r="210" spans="1:15" x14ac:dyDescent="0.3">
      <c r="A210" s="1">
        <v>932</v>
      </c>
      <c r="B210" s="1">
        <v>563</v>
      </c>
      <c r="C210" s="1">
        <v>881</v>
      </c>
      <c r="D210" s="15" t="s">
        <v>187</v>
      </c>
      <c r="E210" s="15"/>
      <c r="F210" s="62">
        <v>0</v>
      </c>
      <c r="G210" s="66">
        <v>0</v>
      </c>
      <c r="H210" s="59">
        <v>0</v>
      </c>
      <c r="I210" s="64">
        <v>0</v>
      </c>
      <c r="J210" s="49"/>
      <c r="K210" s="49">
        <f t="shared" si="3"/>
        <v>0</v>
      </c>
      <c r="N210" s="54"/>
      <c r="O210" s="54"/>
    </row>
    <row r="211" spans="1:15" x14ac:dyDescent="0.3">
      <c r="A211" s="1">
        <v>936</v>
      </c>
      <c r="B211" s="1">
        <v>564</v>
      </c>
      <c r="C211" s="1"/>
      <c r="D211" s="15" t="s">
        <v>188</v>
      </c>
      <c r="E211" s="15"/>
      <c r="F211" s="62">
        <v>-620.74</v>
      </c>
      <c r="G211" s="66">
        <v>-135.96</v>
      </c>
      <c r="H211" s="59">
        <v>-146.74</v>
      </c>
      <c r="I211" s="64">
        <v>0</v>
      </c>
      <c r="J211" s="48"/>
      <c r="K211" s="48">
        <f t="shared" si="3"/>
        <v>-903.44</v>
      </c>
      <c r="N211" s="54"/>
      <c r="O211" s="54"/>
    </row>
    <row r="212" spans="1:15" x14ac:dyDescent="0.3">
      <c r="A212" s="1">
        <v>944</v>
      </c>
      <c r="B212" s="1">
        <v>565</v>
      </c>
      <c r="C212" s="1"/>
      <c r="D212" s="15" t="s">
        <v>189</v>
      </c>
      <c r="E212" s="15"/>
      <c r="F212" s="62">
        <v>0</v>
      </c>
      <c r="G212" s="66">
        <v>0</v>
      </c>
      <c r="H212" s="59">
        <v>0</v>
      </c>
      <c r="I212" s="64">
        <v>0</v>
      </c>
      <c r="J212" s="49"/>
      <c r="K212" s="49">
        <f t="shared" si="3"/>
        <v>0</v>
      </c>
      <c r="N212" s="54"/>
      <c r="O212" s="54"/>
    </row>
    <row r="213" spans="1:15" x14ac:dyDescent="0.3">
      <c r="A213" s="1">
        <v>1469</v>
      </c>
      <c r="B213" s="1">
        <v>867</v>
      </c>
      <c r="C213" s="1"/>
      <c r="D213" s="15" t="s">
        <v>222</v>
      </c>
      <c r="E213" s="15"/>
      <c r="F213" s="62">
        <v>-763.73</v>
      </c>
      <c r="G213" s="66">
        <v>-1676.92</v>
      </c>
      <c r="H213" s="59">
        <v>-4732.33</v>
      </c>
      <c r="I213" s="64">
        <v>-2348.67</v>
      </c>
      <c r="J213" s="48"/>
      <c r="K213" s="48">
        <f t="shared" si="3"/>
        <v>-9521.65</v>
      </c>
      <c r="N213" s="54"/>
      <c r="O213" s="54"/>
    </row>
    <row r="214" spans="1:15" x14ac:dyDescent="0.3">
      <c r="A214" s="1">
        <v>951</v>
      </c>
      <c r="B214" s="1">
        <v>568</v>
      </c>
      <c r="C214" s="1"/>
      <c r="D214" s="15" t="s">
        <v>190</v>
      </c>
      <c r="E214" s="15"/>
      <c r="F214" s="62">
        <v>-116.91</v>
      </c>
      <c r="G214" s="66">
        <v>-313.52</v>
      </c>
      <c r="H214" s="59">
        <v>-113.15</v>
      </c>
      <c r="I214" s="64">
        <v>-302.73</v>
      </c>
      <c r="J214" s="49"/>
      <c r="K214" s="49">
        <f t="shared" si="3"/>
        <v>-846.31</v>
      </c>
      <c r="N214" s="54"/>
      <c r="O214" s="54"/>
    </row>
    <row r="215" spans="1:15" x14ac:dyDescent="0.3">
      <c r="A215" s="1">
        <v>957</v>
      </c>
      <c r="B215" s="1">
        <v>570</v>
      </c>
      <c r="C215" s="1">
        <v>848</v>
      </c>
      <c r="D215" s="15" t="s">
        <v>191</v>
      </c>
      <c r="E215" s="15"/>
      <c r="F215" s="62">
        <v>-5076.34</v>
      </c>
      <c r="G215" s="66">
        <v>-5297.4</v>
      </c>
      <c r="H215" s="59">
        <v>-1641.67</v>
      </c>
      <c r="I215" s="64">
        <v>0</v>
      </c>
      <c r="J215" s="48"/>
      <c r="K215" s="48">
        <f t="shared" si="3"/>
        <v>-12015.41</v>
      </c>
      <c r="N215" s="54"/>
      <c r="O215" s="54"/>
    </row>
    <row r="216" spans="1:15" x14ac:dyDescent="0.3">
      <c r="A216" s="1">
        <v>1733</v>
      </c>
      <c r="B216" s="1">
        <v>871</v>
      </c>
      <c r="C216" s="1"/>
      <c r="D216" s="15" t="s">
        <v>252</v>
      </c>
      <c r="E216" s="15"/>
      <c r="F216" s="62">
        <v>-40035.61</v>
      </c>
      <c r="G216" s="66">
        <v>-28396.93</v>
      </c>
      <c r="H216" s="59">
        <v>-17592.21</v>
      </c>
      <c r="I216" s="64">
        <v>4825.8100000000004</v>
      </c>
      <c r="J216" s="49"/>
      <c r="K216" s="49">
        <f t="shared" si="3"/>
        <v>-81198.94</v>
      </c>
      <c r="N216" s="54"/>
      <c r="O216" s="54"/>
    </row>
    <row r="217" spans="1:15" x14ac:dyDescent="0.3">
      <c r="A217" s="1">
        <v>969</v>
      </c>
      <c r="B217" s="1">
        <v>572</v>
      </c>
      <c r="C217" s="1"/>
      <c r="D217" s="15" t="s">
        <v>192</v>
      </c>
      <c r="E217" s="15"/>
      <c r="F217" s="62">
        <v>0</v>
      </c>
      <c r="G217" s="66">
        <v>0</v>
      </c>
      <c r="H217" s="59">
        <v>0</v>
      </c>
      <c r="I217" s="64">
        <v>0</v>
      </c>
      <c r="J217" s="48"/>
      <c r="K217" s="48">
        <f t="shared" si="3"/>
        <v>0</v>
      </c>
      <c r="N217" s="54"/>
      <c r="O217" s="54"/>
    </row>
    <row r="218" spans="1:15" x14ac:dyDescent="0.3">
      <c r="A218" s="1">
        <v>1498</v>
      </c>
      <c r="B218" s="1">
        <v>873</v>
      </c>
      <c r="C218" s="1"/>
      <c r="D218" s="15" t="s">
        <v>223</v>
      </c>
      <c r="E218" s="15"/>
      <c r="F218" s="62">
        <v>-4189.93</v>
      </c>
      <c r="G218" s="66">
        <v>-9551.4500000000007</v>
      </c>
      <c r="H218" s="59">
        <v>-2180.86</v>
      </c>
      <c r="I218" s="64">
        <v>-5152.8500000000004</v>
      </c>
      <c r="J218" s="49"/>
      <c r="K218" s="49">
        <f t="shared" si="3"/>
        <v>-21075.090000000004</v>
      </c>
      <c r="N218" s="54"/>
      <c r="O218" s="54"/>
    </row>
    <row r="219" spans="1:15" x14ac:dyDescent="0.3">
      <c r="A219" s="1">
        <v>976</v>
      </c>
      <c r="B219" s="1">
        <v>574</v>
      </c>
      <c r="C219" s="1"/>
      <c r="D219" s="15" t="s">
        <v>193</v>
      </c>
      <c r="E219" s="15"/>
      <c r="F219" s="62">
        <v>0</v>
      </c>
      <c r="G219" s="66">
        <v>0</v>
      </c>
      <c r="H219" s="59">
        <v>0</v>
      </c>
      <c r="I219" s="64">
        <v>0</v>
      </c>
      <c r="J219" s="48"/>
      <c r="K219" s="48">
        <f t="shared" si="3"/>
        <v>0</v>
      </c>
      <c r="N219" s="54"/>
      <c r="O219" s="54"/>
    </row>
    <row r="220" spans="1:15" x14ac:dyDescent="0.3">
      <c r="A220" s="1">
        <v>984</v>
      </c>
      <c r="B220" s="1">
        <v>575</v>
      </c>
      <c r="C220" s="1"/>
      <c r="D220" s="15" t="s">
        <v>194</v>
      </c>
      <c r="E220" s="15"/>
      <c r="F220" s="62">
        <v>-16137.57</v>
      </c>
      <c r="G220" s="66">
        <v>-15859.27</v>
      </c>
      <c r="H220" s="59">
        <v>-13430.8</v>
      </c>
      <c r="I220" s="64">
        <v>-12918.29</v>
      </c>
      <c r="J220" s="49"/>
      <c r="K220" s="49">
        <f t="shared" si="3"/>
        <v>-58345.93</v>
      </c>
      <c r="N220" s="54"/>
      <c r="O220" s="54"/>
    </row>
    <row r="221" spans="1:15" x14ac:dyDescent="0.3">
      <c r="A221" s="1">
        <v>1480</v>
      </c>
      <c r="B221" s="1">
        <v>878</v>
      </c>
      <c r="C221" s="1"/>
      <c r="D221" s="15" t="s">
        <v>224</v>
      </c>
      <c r="E221" s="15"/>
      <c r="F221" s="62">
        <v>0</v>
      </c>
      <c r="G221" s="66">
        <v>0</v>
      </c>
      <c r="H221" s="59">
        <v>0</v>
      </c>
      <c r="I221" s="64">
        <v>0</v>
      </c>
      <c r="J221" s="48"/>
      <c r="K221" s="48">
        <f t="shared" si="3"/>
        <v>0</v>
      </c>
      <c r="N221" s="54"/>
      <c r="O221" s="54"/>
    </row>
    <row r="222" spans="1:15" x14ac:dyDescent="0.3">
      <c r="A222" s="1">
        <v>551</v>
      </c>
      <c r="B222" s="1">
        <v>501</v>
      </c>
      <c r="C222" s="1"/>
      <c r="D222" s="15" t="s">
        <v>144</v>
      </c>
      <c r="E222" s="15"/>
      <c r="F222" s="62">
        <v>-2368.5700000000002</v>
      </c>
      <c r="G222" s="66">
        <v>-2788.02</v>
      </c>
      <c r="H222" s="59">
        <v>-1303.05</v>
      </c>
      <c r="I222" s="64">
        <v>0</v>
      </c>
      <c r="J222" s="49"/>
      <c r="K222" s="49">
        <f t="shared" si="3"/>
        <v>-6459.64</v>
      </c>
      <c r="N222" s="54"/>
      <c r="O222" s="54"/>
    </row>
    <row r="223" spans="1:15" x14ac:dyDescent="0.3">
      <c r="A223" s="1">
        <v>570</v>
      </c>
      <c r="B223" s="1">
        <v>504</v>
      </c>
      <c r="C223" s="1"/>
      <c r="D223" s="15" t="s">
        <v>146</v>
      </c>
      <c r="E223" s="15"/>
      <c r="F223" s="62">
        <v>-1068.24</v>
      </c>
      <c r="G223" s="66">
        <v>-361.99</v>
      </c>
      <c r="H223" s="59">
        <v>-410.79</v>
      </c>
      <c r="I223" s="64">
        <v>-852.65</v>
      </c>
      <c r="J223" s="48"/>
      <c r="K223" s="48">
        <f t="shared" si="3"/>
        <v>-2693.67</v>
      </c>
      <c r="N223" s="54"/>
      <c r="O223" s="54"/>
    </row>
    <row r="224" spans="1:15" x14ac:dyDescent="0.3">
      <c r="A224" s="1">
        <v>626</v>
      </c>
      <c r="B224" s="1">
        <v>512</v>
      </c>
      <c r="C224" s="1"/>
      <c r="D224" s="15" t="s">
        <v>152</v>
      </c>
      <c r="E224" s="15"/>
      <c r="F224" s="62">
        <v>-1542.49</v>
      </c>
      <c r="G224" s="66">
        <v>-2762.89</v>
      </c>
      <c r="H224" s="59">
        <v>0</v>
      </c>
      <c r="I224" s="64">
        <v>0</v>
      </c>
      <c r="J224" s="49"/>
      <c r="K224" s="49">
        <f t="shared" si="3"/>
        <v>-4305.38</v>
      </c>
      <c r="N224" s="54"/>
      <c r="O224" s="54"/>
    </row>
    <row r="225" spans="1:15" x14ac:dyDescent="0.3">
      <c r="A225" s="1">
        <v>628</v>
      </c>
      <c r="B225" s="1">
        <v>513</v>
      </c>
      <c r="C225" s="1"/>
      <c r="D225" s="15" t="s">
        <v>153</v>
      </c>
      <c r="E225" s="15"/>
      <c r="F225" s="62">
        <v>0</v>
      </c>
      <c r="G225" s="66">
        <v>0</v>
      </c>
      <c r="H225" s="59">
        <v>0</v>
      </c>
      <c r="I225" s="64">
        <v>0</v>
      </c>
      <c r="J225" s="48"/>
      <c r="K225" s="48">
        <f t="shared" si="3"/>
        <v>0</v>
      </c>
      <c r="N225" s="54"/>
      <c r="O225" s="54"/>
    </row>
    <row r="226" spans="1:15" x14ac:dyDescent="0.3">
      <c r="A226" s="1">
        <v>633</v>
      </c>
      <c r="B226" s="1">
        <v>514</v>
      </c>
      <c r="C226" s="1">
        <v>848</v>
      </c>
      <c r="D226" s="15" t="s">
        <v>154</v>
      </c>
      <c r="E226" s="15"/>
      <c r="F226" s="62">
        <v>-1793.53</v>
      </c>
      <c r="G226" s="66">
        <v>-1630.65</v>
      </c>
      <c r="H226" s="59">
        <v>-554.53</v>
      </c>
      <c r="I226" s="64">
        <v>-1423.08</v>
      </c>
      <c r="J226" s="49"/>
      <c r="K226" s="49">
        <f t="shared" si="3"/>
        <v>-5401.79</v>
      </c>
      <c r="N226" s="54"/>
      <c r="O226" s="54"/>
    </row>
    <row r="227" spans="1:15" x14ac:dyDescent="0.3">
      <c r="A227" s="1">
        <v>662</v>
      </c>
      <c r="B227" s="1">
        <v>519</v>
      </c>
      <c r="C227" s="1">
        <v>877</v>
      </c>
      <c r="D227" s="15" t="s">
        <v>157</v>
      </c>
      <c r="E227" s="15"/>
      <c r="F227" s="62">
        <v>0</v>
      </c>
      <c r="G227" s="66">
        <v>0</v>
      </c>
      <c r="H227" s="59">
        <v>0</v>
      </c>
      <c r="I227" s="64">
        <v>0</v>
      </c>
      <c r="J227" s="48"/>
      <c r="K227" s="48">
        <f t="shared" si="3"/>
        <v>0</v>
      </c>
      <c r="N227" s="54"/>
      <c r="O227" s="54"/>
    </row>
    <row r="228" spans="1:15" x14ac:dyDescent="0.3">
      <c r="A228" s="1">
        <v>664</v>
      </c>
      <c r="B228" s="1">
        <v>520</v>
      </c>
      <c r="C228" s="1">
        <v>899</v>
      </c>
      <c r="D228" s="15" t="s">
        <v>158</v>
      </c>
      <c r="E228" s="15"/>
      <c r="F228" s="62">
        <v>-6280.16</v>
      </c>
      <c r="G228" s="66">
        <v>-5345.11</v>
      </c>
      <c r="H228" s="59">
        <v>-1089.8</v>
      </c>
      <c r="I228" s="64">
        <v>-6221.95</v>
      </c>
      <c r="J228" s="49"/>
      <c r="K228" s="49">
        <f t="shared" si="3"/>
        <v>-18937.02</v>
      </c>
      <c r="N228" s="54"/>
      <c r="O228" s="54"/>
    </row>
    <row r="229" spans="1:15" x14ac:dyDescent="0.3">
      <c r="A229" s="1">
        <v>681</v>
      </c>
      <c r="B229" s="1">
        <v>523</v>
      </c>
      <c r="C229" s="1"/>
      <c r="D229" s="15" t="s">
        <v>159</v>
      </c>
      <c r="E229" s="15"/>
      <c r="F229" s="62">
        <v>-2213.29</v>
      </c>
      <c r="G229" s="66">
        <v>-4077.47</v>
      </c>
      <c r="H229" s="59">
        <v>-4596.34</v>
      </c>
      <c r="I229" s="64">
        <v>-2325.15</v>
      </c>
      <c r="J229" s="48"/>
      <c r="K229" s="48">
        <f t="shared" si="3"/>
        <v>-13212.25</v>
      </c>
      <c r="N229" s="54"/>
      <c r="O229" s="54"/>
    </row>
    <row r="230" spans="1:15" x14ac:dyDescent="0.3">
      <c r="A230" s="1">
        <v>685</v>
      </c>
      <c r="B230" s="1">
        <v>524</v>
      </c>
      <c r="C230" s="1"/>
      <c r="D230" s="15" t="s">
        <v>160</v>
      </c>
      <c r="E230" s="15"/>
      <c r="F230" s="62">
        <v>-183.22</v>
      </c>
      <c r="G230" s="66">
        <v>-454.62</v>
      </c>
      <c r="H230" s="59">
        <v>-137.85</v>
      </c>
      <c r="I230" s="64">
        <v>0</v>
      </c>
      <c r="J230" s="49"/>
      <c r="K230" s="49">
        <f t="shared" si="3"/>
        <v>-775.69</v>
      </c>
      <c r="N230" s="54"/>
      <c r="O230" s="54"/>
    </row>
    <row r="231" spans="1:15" x14ac:dyDescent="0.3">
      <c r="A231" s="1">
        <v>1997</v>
      </c>
      <c r="B231" s="1">
        <v>889</v>
      </c>
      <c r="C231" s="1"/>
      <c r="D231" s="15" t="s">
        <v>300</v>
      </c>
      <c r="E231" s="15"/>
      <c r="F231" s="62">
        <v>-617.13</v>
      </c>
      <c r="G231" s="66">
        <v>-551.86</v>
      </c>
      <c r="H231" s="59">
        <v>-472.97</v>
      </c>
      <c r="I231" s="64">
        <v>-502.62</v>
      </c>
      <c r="J231" s="48"/>
      <c r="K231" s="48">
        <f t="shared" si="3"/>
        <v>-2144.58</v>
      </c>
      <c r="N231" s="54"/>
      <c r="O231" s="54"/>
    </row>
    <row r="232" spans="1:15" x14ac:dyDescent="0.3">
      <c r="A232" s="1">
        <v>1662</v>
      </c>
      <c r="B232" s="1">
        <v>374</v>
      </c>
      <c r="C232" s="1"/>
      <c r="D232" s="15" t="s">
        <v>246</v>
      </c>
      <c r="E232" s="15"/>
      <c r="F232" s="62">
        <v>-32665.68</v>
      </c>
      <c r="G232" s="66">
        <v>-34542.980000000003</v>
      </c>
      <c r="H232" s="59">
        <v>-21629.73</v>
      </c>
      <c r="I232" s="64">
        <v>-9093.84</v>
      </c>
      <c r="J232" s="49"/>
      <c r="K232" s="49">
        <f t="shared" si="3"/>
        <v>-97932.23</v>
      </c>
      <c r="N232" s="54"/>
      <c r="O232" s="54"/>
    </row>
    <row r="233" spans="1:15" x14ac:dyDescent="0.3">
      <c r="A233" s="1">
        <v>416</v>
      </c>
      <c r="B233" s="1">
        <v>381</v>
      </c>
      <c r="C233" s="1"/>
      <c r="D233" s="15" t="s">
        <v>106</v>
      </c>
      <c r="E233" s="15"/>
      <c r="F233" s="62">
        <v>-10920.82</v>
      </c>
      <c r="G233" s="66">
        <v>-8186.19</v>
      </c>
      <c r="H233" s="59">
        <v>-18087.7</v>
      </c>
      <c r="I233" s="64">
        <v>-17819.349999999999</v>
      </c>
      <c r="J233" s="48"/>
      <c r="K233" s="48">
        <f t="shared" si="3"/>
        <v>-55014.06</v>
      </c>
      <c r="N233" s="54"/>
      <c r="O233" s="54"/>
    </row>
    <row r="234" spans="1:15" x14ac:dyDescent="0.3">
      <c r="A234" s="1">
        <v>427</v>
      </c>
      <c r="B234" s="1">
        <v>383</v>
      </c>
      <c r="C234" s="1"/>
      <c r="D234" s="15" t="s">
        <v>107</v>
      </c>
      <c r="E234" s="15"/>
      <c r="F234" s="62">
        <v>0</v>
      </c>
      <c r="G234" s="66">
        <v>0</v>
      </c>
      <c r="H234" s="59">
        <v>0</v>
      </c>
      <c r="I234" s="64">
        <v>0</v>
      </c>
      <c r="J234" s="49"/>
      <c r="K234" s="49">
        <f t="shared" si="3"/>
        <v>0</v>
      </c>
      <c r="N234" s="54"/>
      <c r="O234" s="54"/>
    </row>
    <row r="235" spans="1:15" x14ac:dyDescent="0.3">
      <c r="A235" s="1">
        <v>1996</v>
      </c>
      <c r="B235" s="1">
        <v>386</v>
      </c>
      <c r="C235" s="1"/>
      <c r="D235" s="15" t="s">
        <v>275</v>
      </c>
      <c r="E235" s="15"/>
      <c r="F235" s="62">
        <v>-2093.96</v>
      </c>
      <c r="G235" s="66">
        <v>-1073.45</v>
      </c>
      <c r="H235" s="59">
        <v>-492.58</v>
      </c>
      <c r="I235" s="64">
        <v>0</v>
      </c>
      <c r="J235" s="48"/>
      <c r="K235" s="48">
        <f t="shared" si="3"/>
        <v>-3659.99</v>
      </c>
      <c r="N235" s="54"/>
      <c r="O235" s="54"/>
    </row>
    <row r="236" spans="1:15" x14ac:dyDescent="0.3">
      <c r="A236" s="1">
        <v>1359</v>
      </c>
      <c r="B236" s="1">
        <v>388</v>
      </c>
      <c r="C236" s="1"/>
      <c r="D236" s="15" t="s">
        <v>108</v>
      </c>
      <c r="E236" s="15"/>
      <c r="F236" s="62">
        <v>0</v>
      </c>
      <c r="G236" s="66">
        <v>0</v>
      </c>
      <c r="H236" s="59">
        <v>0</v>
      </c>
      <c r="I236" s="64">
        <v>0</v>
      </c>
      <c r="J236" s="49"/>
      <c r="K236" s="49">
        <f t="shared" si="3"/>
        <v>0</v>
      </c>
      <c r="N236" s="54"/>
      <c r="O236" s="54"/>
    </row>
    <row r="237" spans="1:15" x14ac:dyDescent="0.3">
      <c r="A237" s="1">
        <v>434</v>
      </c>
      <c r="B237" s="1">
        <v>389</v>
      </c>
      <c r="C237" s="1"/>
      <c r="D237" s="15" t="s">
        <v>109</v>
      </c>
      <c r="E237" s="15"/>
      <c r="F237" s="62">
        <v>0</v>
      </c>
      <c r="G237" s="66">
        <v>0</v>
      </c>
      <c r="H237" s="59">
        <v>0</v>
      </c>
      <c r="I237" s="64">
        <v>0</v>
      </c>
      <c r="J237" s="48"/>
      <c r="K237" s="48">
        <f t="shared" si="3"/>
        <v>0</v>
      </c>
      <c r="N237" s="54"/>
      <c r="O237" s="54"/>
    </row>
    <row r="238" spans="1:15" x14ac:dyDescent="0.3">
      <c r="A238" s="1">
        <v>436</v>
      </c>
      <c r="B238" s="1">
        <v>392</v>
      </c>
      <c r="C238" s="1"/>
      <c r="D238" s="15" t="s">
        <v>110</v>
      </c>
      <c r="E238" s="15"/>
      <c r="F238" s="62">
        <v>0</v>
      </c>
      <c r="G238" s="66">
        <v>0</v>
      </c>
      <c r="H238" s="59">
        <v>0</v>
      </c>
      <c r="I238" s="64">
        <v>0</v>
      </c>
      <c r="J238" s="49"/>
      <c r="K238" s="49">
        <f t="shared" si="3"/>
        <v>0</v>
      </c>
      <c r="N238" s="54"/>
      <c r="O238" s="54"/>
    </row>
    <row r="239" spans="1:15" x14ac:dyDescent="0.3">
      <c r="A239" s="1">
        <v>440</v>
      </c>
      <c r="B239" s="1">
        <v>401</v>
      </c>
      <c r="C239" s="1">
        <v>893</v>
      </c>
      <c r="D239" s="15" t="s">
        <v>111</v>
      </c>
      <c r="E239" s="15"/>
      <c r="F239" s="62">
        <v>0</v>
      </c>
      <c r="G239" s="66">
        <v>0</v>
      </c>
      <c r="H239" s="59">
        <v>0</v>
      </c>
      <c r="I239" s="64">
        <v>0</v>
      </c>
      <c r="J239" s="48"/>
      <c r="K239" s="48">
        <f t="shared" si="3"/>
        <v>0</v>
      </c>
      <c r="N239" s="54"/>
      <c r="O239" s="54"/>
    </row>
    <row r="240" spans="1:15" x14ac:dyDescent="0.3">
      <c r="A240" s="1">
        <v>444</v>
      </c>
      <c r="B240" s="1">
        <v>403</v>
      </c>
      <c r="C240" s="1"/>
      <c r="D240" s="15" t="s">
        <v>113</v>
      </c>
      <c r="E240" s="15"/>
      <c r="F240" s="62">
        <v>-7039.34</v>
      </c>
      <c r="G240" s="66">
        <v>-14056.27</v>
      </c>
      <c r="H240" s="59">
        <v>-3341.91</v>
      </c>
      <c r="I240" s="64">
        <v>-4860.4799999999996</v>
      </c>
      <c r="J240" s="49"/>
      <c r="K240" s="49">
        <f t="shared" si="3"/>
        <v>-29298</v>
      </c>
      <c r="N240" s="54"/>
      <c r="O240" s="54"/>
    </row>
    <row r="241" spans="1:15" x14ac:dyDescent="0.3">
      <c r="A241" s="1">
        <v>442</v>
      </c>
      <c r="B241" s="1">
        <v>402</v>
      </c>
      <c r="C241" s="1">
        <v>898</v>
      </c>
      <c r="D241" s="15" t="s">
        <v>112</v>
      </c>
      <c r="E241" s="15"/>
      <c r="F241" s="62">
        <v>0</v>
      </c>
      <c r="G241" s="66">
        <v>0</v>
      </c>
      <c r="H241" s="59">
        <v>0</v>
      </c>
      <c r="I241" s="64">
        <v>0</v>
      </c>
      <c r="J241" s="48"/>
      <c r="K241" s="48">
        <f t="shared" si="3"/>
        <v>0</v>
      </c>
      <c r="N241" s="54"/>
      <c r="O241" s="54"/>
    </row>
    <row r="242" spans="1:15" x14ac:dyDescent="0.3">
      <c r="A242" s="1">
        <v>456</v>
      </c>
      <c r="B242" s="1">
        <v>405</v>
      </c>
      <c r="C242" s="1">
        <v>891</v>
      </c>
      <c r="D242" s="15" t="s">
        <v>114</v>
      </c>
      <c r="E242" s="15"/>
      <c r="F242" s="62">
        <v>0</v>
      </c>
      <c r="G242" s="66">
        <v>0</v>
      </c>
      <c r="H242" s="59">
        <v>0</v>
      </c>
      <c r="I242" s="64">
        <v>0</v>
      </c>
      <c r="J242" s="49"/>
      <c r="K242" s="49">
        <f t="shared" si="3"/>
        <v>0</v>
      </c>
      <c r="N242" s="54"/>
      <c r="O242" s="54"/>
    </row>
    <row r="243" spans="1:15" x14ac:dyDescent="0.3">
      <c r="A243" s="1">
        <v>1738</v>
      </c>
      <c r="B243" s="1">
        <v>378</v>
      </c>
      <c r="C243" s="1"/>
      <c r="D243" s="15" t="s">
        <v>286</v>
      </c>
      <c r="E243" s="15"/>
      <c r="F243" s="62">
        <v>-1789.42</v>
      </c>
      <c r="G243" s="66">
        <v>-2681.82</v>
      </c>
      <c r="H243" s="59">
        <v>-522.26</v>
      </c>
      <c r="I243" s="64">
        <v>-2333.21</v>
      </c>
      <c r="J243" s="48"/>
      <c r="K243" s="48">
        <f t="shared" si="3"/>
        <v>-7326.71</v>
      </c>
      <c r="N243" s="54"/>
      <c r="O243" s="54"/>
    </row>
    <row r="244" spans="1:15" x14ac:dyDescent="0.3">
      <c r="A244" s="1">
        <v>462</v>
      </c>
      <c r="B244" s="1">
        <v>420</v>
      </c>
      <c r="C244" s="1"/>
      <c r="D244" s="15" t="s">
        <v>115</v>
      </c>
      <c r="E244" s="15"/>
      <c r="F244" s="62">
        <v>0</v>
      </c>
      <c r="G244" s="66">
        <v>0</v>
      </c>
      <c r="H244" s="59">
        <v>0</v>
      </c>
      <c r="I244" s="64">
        <v>0</v>
      </c>
      <c r="J244" s="49"/>
      <c r="K244" s="49">
        <f t="shared" si="3"/>
        <v>0</v>
      </c>
      <c r="N244" s="54"/>
      <c r="O244" s="54"/>
    </row>
    <row r="245" spans="1:15" x14ac:dyDescent="0.3">
      <c r="A245" s="1">
        <v>464</v>
      </c>
      <c r="B245" s="1">
        <v>424</v>
      </c>
      <c r="C245" s="1"/>
      <c r="D245" s="15" t="s">
        <v>116</v>
      </c>
      <c r="E245" s="15"/>
      <c r="F245" s="62">
        <v>0</v>
      </c>
      <c r="G245" s="66">
        <v>0</v>
      </c>
      <c r="H245" s="59">
        <v>0</v>
      </c>
      <c r="I245" s="64">
        <v>0</v>
      </c>
      <c r="J245" s="48"/>
      <c r="K245" s="48">
        <f t="shared" si="3"/>
        <v>0</v>
      </c>
      <c r="N245" s="54"/>
      <c r="O245" s="54"/>
    </row>
    <row r="246" spans="1:15" x14ac:dyDescent="0.3">
      <c r="A246" s="1">
        <v>465</v>
      </c>
      <c r="B246" s="1">
        <v>426</v>
      </c>
      <c r="C246" s="1"/>
      <c r="D246" s="15" t="s">
        <v>117</v>
      </c>
      <c r="E246" s="15"/>
      <c r="F246" s="62">
        <v>0</v>
      </c>
      <c r="G246" s="66">
        <v>0</v>
      </c>
      <c r="H246" s="59">
        <v>0</v>
      </c>
      <c r="I246" s="64">
        <v>0</v>
      </c>
      <c r="J246" s="49"/>
      <c r="K246" s="49">
        <f t="shared" si="3"/>
        <v>0</v>
      </c>
      <c r="N246" s="54"/>
      <c r="O246" s="54"/>
    </row>
    <row r="247" spans="1:15" x14ac:dyDescent="0.3">
      <c r="A247" s="1">
        <v>466</v>
      </c>
      <c r="B247" s="1">
        <v>430</v>
      </c>
      <c r="C247" s="1">
        <v>891</v>
      </c>
      <c r="D247" s="15" t="s">
        <v>118</v>
      </c>
      <c r="E247" s="15"/>
      <c r="F247" s="62">
        <v>0</v>
      </c>
      <c r="G247" s="66">
        <v>0</v>
      </c>
      <c r="H247" s="59">
        <v>0</v>
      </c>
      <c r="I247" s="64">
        <v>0</v>
      </c>
      <c r="J247" s="48"/>
      <c r="K247" s="48">
        <f t="shared" si="3"/>
        <v>0</v>
      </c>
      <c r="N247" s="54"/>
      <c r="O247" s="54"/>
    </row>
    <row r="248" spans="1:15" x14ac:dyDescent="0.3">
      <c r="A248" s="1">
        <v>468</v>
      </c>
      <c r="B248" s="1">
        <v>431</v>
      </c>
      <c r="C248" s="1">
        <v>891</v>
      </c>
      <c r="D248" s="15" t="s">
        <v>119</v>
      </c>
      <c r="E248" s="15"/>
      <c r="F248" s="62">
        <v>0</v>
      </c>
      <c r="G248" s="66">
        <v>0</v>
      </c>
      <c r="H248" s="59">
        <v>0</v>
      </c>
      <c r="I248" s="64">
        <v>0</v>
      </c>
      <c r="J248" s="49"/>
      <c r="K248" s="49">
        <f t="shared" si="3"/>
        <v>0</v>
      </c>
      <c r="N248" s="54"/>
      <c r="O248" s="54"/>
    </row>
    <row r="249" spans="1:15" x14ac:dyDescent="0.3">
      <c r="A249" s="1">
        <v>470</v>
      </c>
      <c r="B249" s="1">
        <v>436</v>
      </c>
      <c r="C249" s="1"/>
      <c r="D249" s="15" t="s">
        <v>120</v>
      </c>
      <c r="E249" s="15"/>
      <c r="F249" s="62">
        <v>0</v>
      </c>
      <c r="G249" s="66">
        <v>0</v>
      </c>
      <c r="H249" s="59">
        <v>0</v>
      </c>
      <c r="I249" s="64">
        <v>0</v>
      </c>
      <c r="J249" s="48"/>
      <c r="K249" s="48">
        <f t="shared" si="3"/>
        <v>0</v>
      </c>
      <c r="N249" s="54"/>
      <c r="O249" s="54"/>
    </row>
    <row r="250" spans="1:15" x14ac:dyDescent="0.3">
      <c r="A250" s="1">
        <v>471</v>
      </c>
      <c r="B250" s="1">
        <v>438</v>
      </c>
      <c r="C250" s="1"/>
      <c r="D250" s="15" t="s">
        <v>121</v>
      </c>
      <c r="E250" s="15"/>
      <c r="F250" s="62">
        <v>0</v>
      </c>
      <c r="G250" s="66">
        <v>0</v>
      </c>
      <c r="H250" s="59">
        <v>0</v>
      </c>
      <c r="I250" s="64">
        <v>0</v>
      </c>
      <c r="J250" s="49"/>
      <c r="K250" s="49">
        <f t="shared" si="3"/>
        <v>0</v>
      </c>
      <c r="N250" s="54"/>
      <c r="O250" s="54"/>
    </row>
    <row r="251" spans="1:15" x14ac:dyDescent="0.3">
      <c r="A251" s="1">
        <v>473</v>
      </c>
      <c r="B251" s="1">
        <v>439</v>
      </c>
      <c r="C251" s="1">
        <v>892</v>
      </c>
      <c r="D251" s="15" t="s">
        <v>122</v>
      </c>
      <c r="E251" s="15"/>
      <c r="F251" s="62">
        <v>-23870.83</v>
      </c>
      <c r="G251" s="66">
        <v>-14837.3</v>
      </c>
      <c r="H251" s="59">
        <v>-10782.29</v>
      </c>
      <c r="I251" s="64">
        <v>-22449.88</v>
      </c>
      <c r="J251" s="48"/>
      <c r="K251" s="48">
        <f t="shared" si="3"/>
        <v>-71940.3</v>
      </c>
      <c r="N251" s="54"/>
      <c r="O251" s="54"/>
    </row>
    <row r="252" spans="1:15" x14ac:dyDescent="0.3">
      <c r="A252" s="1">
        <v>475</v>
      </c>
      <c r="B252" s="1">
        <v>440</v>
      </c>
      <c r="C252" s="1"/>
      <c r="D252" s="15" t="s">
        <v>123</v>
      </c>
      <c r="E252" s="15"/>
      <c r="F252" s="62">
        <v>0</v>
      </c>
      <c r="G252" s="66">
        <v>0</v>
      </c>
      <c r="H252" s="59">
        <v>0</v>
      </c>
      <c r="I252" s="64">
        <v>0</v>
      </c>
      <c r="J252" s="49"/>
      <c r="K252" s="49">
        <f t="shared" si="3"/>
        <v>0</v>
      </c>
      <c r="N252" s="54"/>
      <c r="O252" s="54"/>
    </row>
    <row r="253" spans="1:15" x14ac:dyDescent="0.3">
      <c r="A253" s="1">
        <v>477</v>
      </c>
      <c r="B253" s="1">
        <v>445</v>
      </c>
      <c r="C253" s="1"/>
      <c r="D253" s="15" t="s">
        <v>124</v>
      </c>
      <c r="E253" s="15"/>
      <c r="F253" s="62">
        <v>0</v>
      </c>
      <c r="G253" s="66">
        <v>0</v>
      </c>
      <c r="H253" s="59">
        <v>0</v>
      </c>
      <c r="I253" s="64">
        <v>0</v>
      </c>
      <c r="J253" s="48"/>
      <c r="K253" s="48">
        <f t="shared" si="3"/>
        <v>0</v>
      </c>
      <c r="N253" s="54"/>
      <c r="O253" s="54"/>
    </row>
    <row r="254" spans="1:15" x14ac:dyDescent="0.3">
      <c r="A254" s="1">
        <v>480</v>
      </c>
      <c r="B254" s="1">
        <v>456</v>
      </c>
      <c r="C254" s="1">
        <v>892</v>
      </c>
      <c r="D254" s="15" t="s">
        <v>125</v>
      </c>
      <c r="E254" s="15"/>
      <c r="F254" s="62">
        <v>-52786.75</v>
      </c>
      <c r="G254" s="66">
        <v>-117383.06</v>
      </c>
      <c r="H254" s="59">
        <v>-26378.28</v>
      </c>
      <c r="I254" s="64">
        <v>-39239.43</v>
      </c>
      <c r="J254" s="49"/>
      <c r="K254" s="49">
        <f t="shared" si="3"/>
        <v>-235787.51999999999</v>
      </c>
      <c r="N254" s="54"/>
      <c r="O254" s="54"/>
    </row>
    <row r="255" spans="1:15" x14ac:dyDescent="0.3">
      <c r="A255" s="1">
        <v>1060</v>
      </c>
      <c r="B255" s="1">
        <v>918</v>
      </c>
      <c r="C255" s="1"/>
      <c r="D255" s="15" t="s">
        <v>232</v>
      </c>
      <c r="E255" s="15"/>
      <c r="F255" s="62">
        <v>0</v>
      </c>
      <c r="G255" s="66">
        <v>0</v>
      </c>
      <c r="H255" s="59">
        <v>0</v>
      </c>
      <c r="I255" s="64">
        <v>0</v>
      </c>
      <c r="J255" s="48"/>
      <c r="K255" s="48">
        <f t="shared" si="3"/>
        <v>0</v>
      </c>
      <c r="N255" s="54"/>
      <c r="O255" s="54"/>
    </row>
    <row r="256" spans="1:15" x14ac:dyDescent="0.3">
      <c r="A256" s="1">
        <v>491</v>
      </c>
      <c r="B256" s="1">
        <v>463</v>
      </c>
      <c r="C256" s="1">
        <v>896</v>
      </c>
      <c r="D256" s="15" t="s">
        <v>126</v>
      </c>
      <c r="E256" s="15"/>
      <c r="F256" s="62">
        <v>0</v>
      </c>
      <c r="G256" s="66">
        <v>0</v>
      </c>
      <c r="H256" s="59">
        <v>0</v>
      </c>
      <c r="I256" s="64">
        <v>0</v>
      </c>
      <c r="J256" s="49"/>
      <c r="K256" s="49">
        <f t="shared" si="3"/>
        <v>0</v>
      </c>
      <c r="N256" s="54"/>
      <c r="O256" s="54"/>
    </row>
    <row r="257" spans="1:22" x14ac:dyDescent="0.3">
      <c r="A257" s="1">
        <v>1736</v>
      </c>
      <c r="B257" s="1">
        <v>464</v>
      </c>
      <c r="C257" s="1"/>
      <c r="D257" s="15" t="s">
        <v>250</v>
      </c>
      <c r="E257" s="15"/>
      <c r="F257" s="62">
        <v>0</v>
      </c>
      <c r="G257" s="66">
        <v>0</v>
      </c>
      <c r="H257" s="59">
        <v>0</v>
      </c>
      <c r="I257" s="64">
        <v>0</v>
      </c>
      <c r="J257" s="48"/>
      <c r="K257" s="48">
        <f t="shared" si="3"/>
        <v>0</v>
      </c>
      <c r="N257" s="54"/>
      <c r="O257" s="54"/>
    </row>
    <row r="258" spans="1:22" x14ac:dyDescent="0.3">
      <c r="A258" s="1">
        <v>1354</v>
      </c>
      <c r="B258" s="1">
        <v>467</v>
      </c>
      <c r="C258" s="1"/>
      <c r="D258" s="15" t="s">
        <v>128</v>
      </c>
      <c r="E258" s="15"/>
      <c r="F258" s="62">
        <v>0</v>
      </c>
      <c r="G258" s="66">
        <v>-486.23</v>
      </c>
      <c r="H258" s="59">
        <v>0</v>
      </c>
      <c r="I258" s="64">
        <v>0</v>
      </c>
      <c r="J258" s="49"/>
      <c r="K258" s="49">
        <f t="shared" si="3"/>
        <v>-486.23</v>
      </c>
      <c r="N258" s="54"/>
      <c r="O258" s="54"/>
    </row>
    <row r="259" spans="1:22" x14ac:dyDescent="0.3">
      <c r="A259" s="1">
        <v>495</v>
      </c>
      <c r="B259" s="1">
        <v>465</v>
      </c>
      <c r="C259" s="1"/>
      <c r="D259" s="15" t="s">
        <v>127</v>
      </c>
      <c r="E259" s="15"/>
      <c r="F259" s="62">
        <v>-8488.5300000000007</v>
      </c>
      <c r="G259" s="66">
        <v>-10291.459999999999</v>
      </c>
      <c r="H259" s="59">
        <v>-5037.3999999999996</v>
      </c>
      <c r="I259" s="64">
        <v>0</v>
      </c>
      <c r="J259" s="48"/>
      <c r="K259" s="48">
        <f t="shared" si="3"/>
        <v>-23817.39</v>
      </c>
      <c r="N259" s="54"/>
      <c r="O259" s="54"/>
    </row>
    <row r="260" spans="1:22" x14ac:dyDescent="0.3">
      <c r="A260" s="1">
        <v>503</v>
      </c>
      <c r="B260" s="1">
        <v>469</v>
      </c>
      <c r="C260" s="1"/>
      <c r="D260" s="15" t="s">
        <v>129</v>
      </c>
      <c r="E260" s="15"/>
      <c r="F260" s="62">
        <v>0</v>
      </c>
      <c r="G260" s="66">
        <v>0</v>
      </c>
      <c r="H260" s="59">
        <v>0</v>
      </c>
      <c r="I260" s="64">
        <v>0</v>
      </c>
      <c r="J260" s="49"/>
      <c r="K260" s="49">
        <f t="shared" si="3"/>
        <v>0</v>
      </c>
      <c r="N260" s="54"/>
      <c r="O260" s="54"/>
    </row>
    <row r="261" spans="1:22" x14ac:dyDescent="0.3">
      <c r="A261" s="1">
        <v>1413</v>
      </c>
      <c r="B261" s="1">
        <v>474</v>
      </c>
      <c r="C261" s="1">
        <v>896</v>
      </c>
      <c r="D261" s="15" t="s">
        <v>130</v>
      </c>
      <c r="E261" s="15"/>
      <c r="F261" s="62">
        <v>0</v>
      </c>
      <c r="G261" s="66">
        <v>0</v>
      </c>
      <c r="H261" s="59">
        <v>0</v>
      </c>
      <c r="I261" s="64">
        <v>0</v>
      </c>
      <c r="J261" s="48"/>
      <c r="K261" s="48">
        <f t="shared" si="3"/>
        <v>0</v>
      </c>
      <c r="N261" s="54"/>
      <c r="O261" s="54"/>
    </row>
    <row r="262" spans="1:22" x14ac:dyDescent="0.3">
      <c r="A262" s="1">
        <v>508</v>
      </c>
      <c r="B262" s="1">
        <v>475</v>
      </c>
      <c r="C262" s="1">
        <v>896</v>
      </c>
      <c r="D262" s="15" t="s">
        <v>131</v>
      </c>
      <c r="E262" s="15"/>
      <c r="F262" s="62">
        <v>0</v>
      </c>
      <c r="G262" s="66">
        <v>0</v>
      </c>
      <c r="H262" s="59">
        <v>0</v>
      </c>
      <c r="I262" s="64">
        <v>0</v>
      </c>
      <c r="J262" s="49"/>
      <c r="K262" s="49">
        <f t="shared" si="3"/>
        <v>0</v>
      </c>
      <c r="N262" s="54"/>
      <c r="O262" s="54"/>
    </row>
    <row r="263" spans="1:22" x14ac:dyDescent="0.3">
      <c r="A263" s="1">
        <v>509</v>
      </c>
      <c r="B263" s="1">
        <v>476</v>
      </c>
      <c r="C263" s="1"/>
      <c r="D263" s="15" t="s">
        <v>132</v>
      </c>
      <c r="E263" s="15"/>
      <c r="F263" s="62">
        <v>0</v>
      </c>
      <c r="G263" s="66">
        <v>0</v>
      </c>
      <c r="H263" s="59">
        <v>0</v>
      </c>
      <c r="I263" s="64">
        <v>0</v>
      </c>
      <c r="J263" s="48"/>
      <c r="K263" s="48">
        <f t="shared" si="3"/>
        <v>0</v>
      </c>
      <c r="N263" s="54"/>
      <c r="O263" s="54"/>
    </row>
    <row r="264" spans="1:22" x14ac:dyDescent="0.3">
      <c r="A264" s="1">
        <v>518</v>
      </c>
      <c r="B264" s="1">
        <v>481</v>
      </c>
      <c r="C264" s="1">
        <v>892</v>
      </c>
      <c r="D264" s="15" t="s">
        <v>133</v>
      </c>
      <c r="E264" s="15"/>
      <c r="F264" s="62">
        <v>-19955.560000000001</v>
      </c>
      <c r="G264" s="66">
        <v>-30326.12</v>
      </c>
      <c r="H264" s="59">
        <v>-6172.72</v>
      </c>
      <c r="I264" s="64">
        <v>-4077.08</v>
      </c>
      <c r="J264" s="49"/>
      <c r="K264" s="49">
        <f t="shared" ref="K264:K271" si="4">SUM(E264:I264)</f>
        <v>-60531.48</v>
      </c>
      <c r="N264" s="54"/>
      <c r="O264" s="54"/>
    </row>
    <row r="265" spans="1:22" x14ac:dyDescent="0.3">
      <c r="A265" s="1">
        <v>1737</v>
      </c>
      <c r="B265" s="1">
        <v>484</v>
      </c>
      <c r="C265" s="1"/>
      <c r="D265" s="15" t="s">
        <v>251</v>
      </c>
      <c r="E265" s="15"/>
      <c r="F265" s="62">
        <v>-105.76</v>
      </c>
      <c r="G265" s="66">
        <v>-216.16</v>
      </c>
      <c r="H265" s="59">
        <v>-8.6199999999999992</v>
      </c>
      <c r="I265" s="64">
        <v>-146.41</v>
      </c>
      <c r="J265" s="48"/>
      <c r="K265" s="48">
        <f t="shared" si="4"/>
        <v>-476.95000000000005</v>
      </c>
      <c r="N265" s="54"/>
      <c r="O265" s="54"/>
    </row>
    <row r="266" spans="1:22" x14ac:dyDescent="0.3">
      <c r="A266" s="1">
        <v>524</v>
      </c>
      <c r="B266" s="1">
        <v>485</v>
      </c>
      <c r="C266" s="1">
        <v>897</v>
      </c>
      <c r="D266" s="15" t="s">
        <v>134</v>
      </c>
      <c r="E266" s="15"/>
      <c r="F266" s="62">
        <v>-11308.55</v>
      </c>
      <c r="G266" s="66">
        <v>-8631.91</v>
      </c>
      <c r="H266" s="59">
        <v>-1098.0999999999999</v>
      </c>
      <c r="I266" s="64">
        <v>-8859.86</v>
      </c>
      <c r="J266" s="49"/>
      <c r="K266" s="49">
        <f t="shared" si="4"/>
        <v>-29898.42</v>
      </c>
      <c r="N266" s="54"/>
      <c r="O266" s="54"/>
    </row>
    <row r="267" spans="1:22" x14ac:dyDescent="0.3">
      <c r="A267" s="1">
        <v>1671</v>
      </c>
      <c r="B267" s="1">
        <v>486</v>
      </c>
      <c r="C267" s="1"/>
      <c r="D267" s="15" t="s">
        <v>247</v>
      </c>
      <c r="E267" s="15"/>
      <c r="F267" s="62">
        <v>0</v>
      </c>
      <c r="G267" s="66">
        <v>0</v>
      </c>
      <c r="H267" s="59">
        <v>0</v>
      </c>
      <c r="I267" s="64">
        <v>0</v>
      </c>
      <c r="J267" s="48"/>
      <c r="K267" s="48">
        <f t="shared" si="4"/>
        <v>0</v>
      </c>
      <c r="N267" s="54"/>
      <c r="O267" s="54"/>
    </row>
    <row r="268" spans="1:22" x14ac:dyDescent="0.3">
      <c r="A268" s="1">
        <v>532</v>
      </c>
      <c r="B268" s="1">
        <v>487</v>
      </c>
      <c r="C268" s="1"/>
      <c r="D268" s="15" t="s">
        <v>135</v>
      </c>
      <c r="E268" s="15"/>
      <c r="F268" s="62">
        <v>-31.01</v>
      </c>
      <c r="G268" s="66">
        <v>-63.74</v>
      </c>
      <c r="H268" s="59">
        <v>0</v>
      </c>
      <c r="I268" s="64">
        <v>-88.76</v>
      </c>
      <c r="J268" s="49"/>
      <c r="K268" s="49">
        <f t="shared" si="4"/>
        <v>-183.51</v>
      </c>
      <c r="N268" s="54"/>
      <c r="O268" s="54"/>
    </row>
    <row r="269" spans="1:22" x14ac:dyDescent="0.3">
      <c r="A269" s="1">
        <v>534</v>
      </c>
      <c r="B269" s="1">
        <v>489</v>
      </c>
      <c r="C269" s="1">
        <v>866</v>
      </c>
      <c r="D269" s="15" t="s">
        <v>136</v>
      </c>
      <c r="E269" s="15"/>
      <c r="F269" s="62">
        <v>0</v>
      </c>
      <c r="G269" s="66">
        <v>0</v>
      </c>
      <c r="H269" s="59">
        <v>0</v>
      </c>
      <c r="I269" s="64">
        <v>0</v>
      </c>
      <c r="J269" s="48"/>
      <c r="K269" s="48">
        <f t="shared" si="4"/>
        <v>0</v>
      </c>
      <c r="N269" s="54"/>
      <c r="O269" s="54"/>
    </row>
    <row r="270" spans="1:22" s="5" customFormat="1" x14ac:dyDescent="0.3">
      <c r="A270" s="1">
        <v>537</v>
      </c>
      <c r="B270" s="1">
        <v>491</v>
      </c>
      <c r="C270" s="1"/>
      <c r="D270" s="15" t="s">
        <v>137</v>
      </c>
      <c r="E270" s="15"/>
      <c r="F270" s="62">
        <v>0</v>
      </c>
      <c r="G270" s="66">
        <v>0</v>
      </c>
      <c r="H270" s="59">
        <v>0</v>
      </c>
      <c r="I270" s="64">
        <v>0</v>
      </c>
      <c r="J270" s="49"/>
      <c r="K270" s="49">
        <f t="shared" si="4"/>
        <v>0</v>
      </c>
      <c r="N270" s="54"/>
      <c r="O270" s="54"/>
      <c r="P270"/>
      <c r="Q270"/>
      <c r="R270"/>
      <c r="S270"/>
      <c r="T270"/>
      <c r="U270"/>
      <c r="V270"/>
    </row>
    <row r="271" spans="1:22" x14ac:dyDescent="0.3">
      <c r="A271" s="1">
        <v>542</v>
      </c>
      <c r="B271" s="1">
        <v>492</v>
      </c>
      <c r="C271" s="1"/>
      <c r="D271" s="15" t="s">
        <v>138</v>
      </c>
      <c r="E271" s="15"/>
      <c r="F271" s="62">
        <v>0</v>
      </c>
      <c r="G271" s="66">
        <v>0</v>
      </c>
      <c r="H271" s="59">
        <v>0</v>
      </c>
      <c r="I271" s="64">
        <v>-134.13999999999999</v>
      </c>
      <c r="J271" s="48"/>
      <c r="K271" s="48">
        <f t="shared" si="4"/>
        <v>-134.13999999999999</v>
      </c>
      <c r="N271" s="54"/>
      <c r="O271" s="54"/>
    </row>
    <row r="272" spans="1:22" x14ac:dyDescent="0.3">
      <c r="A272" s="5">
        <f>COUNT(A8:A271)</f>
        <v>264</v>
      </c>
      <c r="B272" s="5"/>
      <c r="C272" s="5"/>
      <c r="D272" s="11" t="s">
        <v>257</v>
      </c>
      <c r="E272" s="11"/>
      <c r="F272" s="47">
        <f>SUBTOTAL(109,F8:F271)</f>
        <v>-759967.16000000027</v>
      </c>
      <c r="G272" s="47">
        <f>SUBTOTAL(109,G8:G271)</f>
        <v>-1048136.88</v>
      </c>
      <c r="H272" s="47">
        <f>SUBTOTAL(109,H8:H271)</f>
        <v>-361321.67999999982</v>
      </c>
      <c r="I272" s="47">
        <f>SUBTOTAL(109,I8:I271)</f>
        <v>-630279.07999999984</v>
      </c>
      <c r="J272" s="53">
        <f>SUBTOTAL(109,J8:J271)</f>
        <v>0</v>
      </c>
      <c r="K272" s="47">
        <f t="shared" ref="K272" si="5">SUM(F272:J272)</f>
        <v>-2799704.8</v>
      </c>
      <c r="N272" s="54"/>
    </row>
    <row r="273" spans="14:14" x14ac:dyDescent="0.3">
      <c r="N273" s="54"/>
    </row>
  </sheetData>
  <sortState xmlns:xlrd2="http://schemas.microsoft.com/office/spreadsheetml/2017/richdata2" ref="O8:T272">
    <sortCondition ref="Q8:Q272"/>
  </sortState>
  <pageMargins left="0.2" right="0.2" top="0.25" bottom="0.25" header="0.3" footer="0.3"/>
  <pageSetup scale="98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2"/>
  <sheetViews>
    <sheetView zoomScaleNormal="100" workbookViewId="0">
      <pane ySplit="7" topLeftCell="A26" activePane="bottomLeft" state="frozen"/>
      <selection pane="bottomLeft" activeCell="D47" sqref="D47"/>
    </sheetView>
  </sheetViews>
  <sheetFormatPr defaultRowHeight="14.4" x14ac:dyDescent="0.3"/>
  <cols>
    <col min="1" max="1" width="8.33203125" customWidth="1"/>
    <col min="2" max="2" width="6" customWidth="1"/>
    <col min="3" max="3" width="32.33203125" bestFit="1" customWidth="1"/>
    <col min="4" max="4" width="13.6640625" bestFit="1" customWidth="1"/>
    <col min="5" max="5" width="13.33203125" bestFit="1" customWidth="1"/>
    <col min="6" max="6" width="15.109375" customWidth="1"/>
  </cols>
  <sheetData>
    <row r="1" spans="1:7" x14ac:dyDescent="0.3">
      <c r="A1" s="25" t="s">
        <v>294</v>
      </c>
      <c r="B1" s="25"/>
      <c r="C1" s="25"/>
      <c r="D1" s="25"/>
      <c r="E1" s="25"/>
      <c r="F1" s="25"/>
    </row>
    <row r="2" spans="1:7" x14ac:dyDescent="0.3">
      <c r="C2" s="4"/>
      <c r="D2" s="2" t="s">
        <v>234</v>
      </c>
      <c r="E2" s="2" t="s">
        <v>234</v>
      </c>
      <c r="G2" s="2"/>
    </row>
    <row r="3" spans="1:7" x14ac:dyDescent="0.3">
      <c r="D3" s="2" t="s">
        <v>235</v>
      </c>
      <c r="E3" s="2" t="s">
        <v>235</v>
      </c>
      <c r="F3" s="7" t="s">
        <v>239</v>
      </c>
      <c r="G3" s="2"/>
    </row>
    <row r="4" spans="1:7" x14ac:dyDescent="0.3">
      <c r="D4" s="2" t="s">
        <v>236</v>
      </c>
      <c r="E4" s="2" t="s">
        <v>236</v>
      </c>
      <c r="F4" s="7" t="s">
        <v>234</v>
      </c>
      <c r="G4" s="2"/>
    </row>
    <row r="5" spans="1:7" x14ac:dyDescent="0.3">
      <c r="D5" s="8" t="s">
        <v>237</v>
      </c>
      <c r="E5" s="9" t="s">
        <v>238</v>
      </c>
      <c r="F5" s="7" t="s">
        <v>235</v>
      </c>
      <c r="G5" s="2"/>
    </row>
    <row r="6" spans="1:7" x14ac:dyDescent="0.3">
      <c r="D6" s="2" t="s">
        <v>255</v>
      </c>
      <c r="E6" s="2" t="s">
        <v>255</v>
      </c>
      <c r="F6" s="7" t="s">
        <v>236</v>
      </c>
      <c r="G6" s="2"/>
    </row>
    <row r="7" spans="1:7" x14ac:dyDescent="0.3">
      <c r="A7" s="34" t="s">
        <v>279</v>
      </c>
      <c r="B7" s="34" t="s">
        <v>0</v>
      </c>
      <c r="C7" s="35" t="s">
        <v>281</v>
      </c>
      <c r="D7" s="33" t="s">
        <v>258</v>
      </c>
      <c r="E7" s="33" t="s">
        <v>256</v>
      </c>
      <c r="F7" s="36" t="s">
        <v>295</v>
      </c>
      <c r="G7" s="2"/>
    </row>
    <row r="8" spans="1:7" x14ac:dyDescent="0.3">
      <c r="A8" s="1">
        <v>1761</v>
      </c>
      <c r="B8" s="1"/>
      <c r="C8" s="15" t="s">
        <v>259</v>
      </c>
      <c r="D8" s="3">
        <f>IFERROR(Private!K8,0)</f>
        <v>-171491.58000000002</v>
      </c>
      <c r="E8" s="3">
        <f>IFERROR(Public!K8,0)</f>
        <v>0</v>
      </c>
      <c r="F8" s="3">
        <f>SUM(Table3[[#This Row],[Section 5. B) 8)]:[Section 5. B) 9)]])</f>
        <v>-171491.58000000002</v>
      </c>
    </row>
    <row r="9" spans="1:7" x14ac:dyDescent="0.3">
      <c r="A9" s="1">
        <v>2</v>
      </c>
      <c r="B9" s="1"/>
      <c r="C9" s="15" t="s">
        <v>1</v>
      </c>
      <c r="D9" s="3">
        <f>IFERROR(Private!K9,0)</f>
        <v>-5267.75</v>
      </c>
      <c r="E9" s="3">
        <f>IFERROR(Public!K9,0)</f>
        <v>-79.540000000000006</v>
      </c>
      <c r="F9" s="3">
        <f>SUM(Table3[[#This Row],[Section 5. B) 8)]:[Section 5. B) 9)]])</f>
        <v>-5347.29</v>
      </c>
    </row>
    <row r="10" spans="1:7" x14ac:dyDescent="0.3">
      <c r="A10" s="1">
        <v>1038</v>
      </c>
      <c r="B10" s="1">
        <v>881</v>
      </c>
      <c r="C10" s="15" t="s">
        <v>227</v>
      </c>
      <c r="D10" s="3">
        <f>IFERROR(Private!K10,0)</f>
        <v>0</v>
      </c>
      <c r="E10" s="3">
        <f>IFERROR(Public!K10,0)</f>
        <v>0</v>
      </c>
      <c r="F10" s="3">
        <f>SUM(Table3[[#This Row],[Section 5. B) 8)]:[Section 5. B) 9)]])</f>
        <v>0</v>
      </c>
    </row>
    <row r="11" spans="1:7" x14ac:dyDescent="0.3">
      <c r="A11" s="1">
        <v>4</v>
      </c>
      <c r="B11" s="1">
        <v>877</v>
      </c>
      <c r="C11" s="15" t="s">
        <v>2</v>
      </c>
      <c r="D11" s="3">
        <f>IFERROR(Private!K11,0)</f>
        <v>0</v>
      </c>
      <c r="E11" s="3">
        <f>IFERROR(Public!K11,0)</f>
        <v>0</v>
      </c>
      <c r="F11" s="3">
        <f>SUM(Table3[[#This Row],[Section 5. B) 8)]:[Section 5. B) 9)]])</f>
        <v>0</v>
      </c>
    </row>
    <row r="12" spans="1:7" x14ac:dyDescent="0.3">
      <c r="A12" s="1">
        <v>1734</v>
      </c>
      <c r="B12" s="1"/>
      <c r="C12" s="15" t="s">
        <v>248</v>
      </c>
      <c r="D12" s="3">
        <f>IFERROR(Private!K12,0)</f>
        <v>0</v>
      </c>
      <c r="E12" s="3">
        <f>IFERROR(Public!K12,0)</f>
        <v>0</v>
      </c>
      <c r="F12" s="3">
        <f>SUM(Table3[[#This Row],[Section 5. B) 8)]:[Section 5. B) 9)]])</f>
        <v>0</v>
      </c>
    </row>
    <row r="13" spans="1:7" x14ac:dyDescent="0.3">
      <c r="A13" s="1">
        <v>9</v>
      </c>
      <c r="B13" s="1"/>
      <c r="C13" s="15" t="s">
        <v>3</v>
      </c>
      <c r="D13" s="3">
        <f>IFERROR(Private!K13,0)</f>
        <v>0</v>
      </c>
      <c r="E13" s="3">
        <f>IFERROR(Public!K13,0)</f>
        <v>0</v>
      </c>
      <c r="F13" s="3">
        <f>SUM(Table3[[#This Row],[Section 5. B) 8)]:[Section 5. B) 9)]])</f>
        <v>0</v>
      </c>
    </row>
    <row r="14" spans="1:7" x14ac:dyDescent="0.3">
      <c r="A14" s="1">
        <v>1629</v>
      </c>
      <c r="B14" s="1"/>
      <c r="C14" s="15" t="s">
        <v>4</v>
      </c>
      <c r="D14" s="3">
        <f>IFERROR(Private!K14,0)</f>
        <v>0</v>
      </c>
      <c r="E14" s="3">
        <f>IFERROR(Public!K14,0)</f>
        <v>-23.94</v>
      </c>
      <c r="F14" s="3">
        <f>SUM(Table3[[#This Row],[Section 5. B) 8)]:[Section 5. B) 9)]])</f>
        <v>-23.94</v>
      </c>
    </row>
    <row r="15" spans="1:7" x14ac:dyDescent="0.3">
      <c r="A15" s="1">
        <v>14</v>
      </c>
      <c r="B15" s="1"/>
      <c r="C15" s="15" t="s">
        <v>5</v>
      </c>
      <c r="D15" s="3">
        <f>IFERROR(Private!K15,0)</f>
        <v>-1468629.15</v>
      </c>
      <c r="E15" s="3">
        <f>IFERROR(Public!K15,0)</f>
        <v>-71188.61</v>
      </c>
      <c r="F15" s="3">
        <f>SUM(Table3[[#This Row],[Section 5. B) 8)]:[Section 5. B) 9)]])</f>
        <v>-1539817.76</v>
      </c>
    </row>
    <row r="16" spans="1:7" x14ac:dyDescent="0.3">
      <c r="A16" s="1">
        <v>28</v>
      </c>
      <c r="B16" s="1"/>
      <c r="C16" s="15" t="s">
        <v>6</v>
      </c>
      <c r="D16" s="3">
        <f>IFERROR(Private!K16,0)</f>
        <v>-385202.27</v>
      </c>
      <c r="E16" s="3">
        <f>IFERROR(Public!K16,0)</f>
        <v>-16126.029999999999</v>
      </c>
      <c r="F16" s="3">
        <f>SUM(Table3[[#This Row],[Section 5. B) 8)]:[Section 5. B) 9)]])</f>
        <v>-401328.30000000005</v>
      </c>
    </row>
    <row r="17" spans="1:6" x14ac:dyDescent="0.3">
      <c r="A17" s="1">
        <v>38</v>
      </c>
      <c r="B17" s="1">
        <v>890</v>
      </c>
      <c r="C17" s="15" t="s">
        <v>7</v>
      </c>
      <c r="D17" s="3">
        <f>IFERROR(Private!K17,0)</f>
        <v>0</v>
      </c>
      <c r="E17" s="3">
        <f>IFERROR(Public!K17,0)</f>
        <v>-53402.39</v>
      </c>
      <c r="F17" s="3">
        <f>SUM(Table3[[#This Row],[Section 5. B) 8)]:[Section 5. B) 9)]])</f>
        <v>-53402.39</v>
      </c>
    </row>
    <row r="18" spans="1:6" x14ac:dyDescent="0.3">
      <c r="A18" s="1">
        <v>42</v>
      </c>
      <c r="B18" s="1"/>
      <c r="C18" s="15" t="s">
        <v>8</v>
      </c>
      <c r="D18" s="3">
        <f>IFERROR(Private!K18,0)</f>
        <v>-59766.649999999994</v>
      </c>
      <c r="E18" s="3">
        <f>IFERROR(Public!K18,0)</f>
        <v>-41730.880000000012</v>
      </c>
      <c r="F18" s="3">
        <f>SUM(Table3[[#This Row],[Section 5. B) 8)]:[Section 5. B) 9)]])</f>
        <v>-101497.53</v>
      </c>
    </row>
    <row r="19" spans="1:6" x14ac:dyDescent="0.3">
      <c r="A19" s="1">
        <v>53</v>
      </c>
      <c r="B19" s="1">
        <v>891</v>
      </c>
      <c r="C19" s="15" t="s">
        <v>9</v>
      </c>
      <c r="D19" s="3">
        <f>IFERROR(Private!K19,0)</f>
        <v>0</v>
      </c>
      <c r="E19" s="3">
        <f>IFERROR(Public!K19,0)</f>
        <v>0</v>
      </c>
      <c r="F19" s="3">
        <f>SUM(Table3[[#This Row],[Section 5. B) 8)]:[Section 5. B) 9)]])</f>
        <v>0</v>
      </c>
    </row>
    <row r="20" spans="1:6" x14ac:dyDescent="0.3">
      <c r="A20" s="1">
        <v>547</v>
      </c>
      <c r="B20" s="1">
        <v>877</v>
      </c>
      <c r="C20" s="15" t="s">
        <v>139</v>
      </c>
      <c r="D20" s="3">
        <f>IFERROR(Private!K20,0)</f>
        <v>0</v>
      </c>
      <c r="E20" s="3">
        <f>IFERROR(Public!K20,0)</f>
        <v>-73.100000000000009</v>
      </c>
      <c r="F20" s="3">
        <f>SUM(Table3[[#This Row],[Section 5. B) 8)]:[Section 5. B) 9)]])</f>
        <v>-73.100000000000009</v>
      </c>
    </row>
    <row r="21" spans="1:6" x14ac:dyDescent="0.3">
      <c r="A21" s="1">
        <v>1630</v>
      </c>
      <c r="B21" s="1"/>
      <c r="C21" s="17" t="s">
        <v>269</v>
      </c>
      <c r="D21" s="3">
        <f>IFERROR(Private!K21,0)</f>
        <v>0</v>
      </c>
      <c r="E21" s="3">
        <f>IFERROR(Public!K21,0)</f>
        <v>0</v>
      </c>
      <c r="F21" s="3">
        <f>SUM(Table3[[#This Row],[Section 5. B) 8)]:[Section 5. B) 9)]])</f>
        <v>0</v>
      </c>
    </row>
    <row r="22" spans="1:6" x14ac:dyDescent="0.3">
      <c r="A22" s="1">
        <v>62</v>
      </c>
      <c r="B22" s="1"/>
      <c r="C22" s="15" t="s">
        <v>10</v>
      </c>
      <c r="D22" s="3">
        <f>IFERROR(Private!K22,0)</f>
        <v>0</v>
      </c>
      <c r="E22" s="3">
        <f>IFERROR(Public!K22,0)</f>
        <v>0</v>
      </c>
      <c r="F22" s="3">
        <f>SUM(Table3[[#This Row],[Section 5. B) 8)]:[Section 5. B) 9)]])</f>
        <v>0</v>
      </c>
    </row>
    <row r="23" spans="1:6" x14ac:dyDescent="0.3">
      <c r="A23" s="1">
        <v>550</v>
      </c>
      <c r="B23" s="1"/>
      <c r="C23" s="15" t="s">
        <v>142</v>
      </c>
      <c r="D23" s="3">
        <f>IFERROR(Private!K23,0)</f>
        <v>0</v>
      </c>
      <c r="E23" s="3">
        <f>IFERROR(Public!K23,0)</f>
        <v>0</v>
      </c>
      <c r="F23" s="3">
        <f>SUM(Table3[[#This Row],[Section 5. B) 8)]:[Section 5. B) 9)]])</f>
        <v>0</v>
      </c>
    </row>
    <row r="24" spans="1:6" x14ac:dyDescent="0.3">
      <c r="A24" s="1">
        <v>64</v>
      </c>
      <c r="B24" s="1"/>
      <c r="C24" s="15" t="s">
        <v>11</v>
      </c>
      <c r="D24" s="3">
        <f>IFERROR(Private!K24,0)</f>
        <v>0</v>
      </c>
      <c r="E24" s="3">
        <f>IFERROR(Public!K24,0)</f>
        <v>0</v>
      </c>
      <c r="F24" s="3">
        <f>SUM(Table3[[#This Row],[Section 5. B) 8)]:[Section 5. B) 9)]])</f>
        <v>0</v>
      </c>
    </row>
    <row r="25" spans="1:6" x14ac:dyDescent="0.3">
      <c r="A25" s="1">
        <v>65</v>
      </c>
      <c r="B25" s="1"/>
      <c r="C25" s="15" t="s">
        <v>12</v>
      </c>
      <c r="D25" s="3">
        <f>IFERROR(Private!K25,0)</f>
        <v>-64262.080000000002</v>
      </c>
      <c r="E25" s="3">
        <f>IFERROR(Public!K25,0)</f>
        <v>-141850.28999999998</v>
      </c>
      <c r="F25" s="3">
        <f>SUM(Table3[[#This Row],[Section 5. B) 8)]:[Section 5. B) 9)]])</f>
        <v>-206112.37</v>
      </c>
    </row>
    <row r="26" spans="1:6" x14ac:dyDescent="0.3">
      <c r="A26" s="1">
        <v>72</v>
      </c>
      <c r="B26" s="1"/>
      <c r="C26" s="15" t="s">
        <v>13</v>
      </c>
      <c r="D26" s="3">
        <f>IFERROR(Private!K26,0)</f>
        <v>-164.11</v>
      </c>
      <c r="E26" s="3">
        <f>IFERROR(Public!K26,0)</f>
        <v>0</v>
      </c>
      <c r="F26" s="3">
        <f>SUM(Table3[[#This Row],[Section 5. B) 8)]:[Section 5. B) 9)]])</f>
        <v>-164.11</v>
      </c>
    </row>
    <row r="27" spans="1:6" x14ac:dyDescent="0.3">
      <c r="A27" s="1">
        <v>1031</v>
      </c>
      <c r="B27" s="1">
        <v>898</v>
      </c>
      <c r="C27" s="15" t="s">
        <v>225</v>
      </c>
      <c r="D27" s="3">
        <f>IFERROR(Private!K27,0)</f>
        <v>-16473.650000000001</v>
      </c>
      <c r="E27" s="3">
        <f>IFERROR(Public!K27,0)</f>
        <v>0</v>
      </c>
      <c r="F27" s="3">
        <f>SUM(Table3[[#This Row],[Section 5. B) 8)]:[Section 5. B) 9)]])</f>
        <v>-16473.650000000001</v>
      </c>
    </row>
    <row r="28" spans="1:6" x14ac:dyDescent="0.3">
      <c r="A28" s="1">
        <v>74</v>
      </c>
      <c r="B28" s="1"/>
      <c r="C28" s="15" t="s">
        <v>14</v>
      </c>
      <c r="D28" s="3">
        <f>IFERROR(Private!K28,0)</f>
        <v>0</v>
      </c>
      <c r="E28" s="3">
        <f>IFERROR(Public!K28,0)</f>
        <v>0</v>
      </c>
      <c r="F28" s="3">
        <f>SUM(Table3[[#This Row],[Section 5. B) 8)]:[Section 5. B) 9)]])</f>
        <v>0</v>
      </c>
    </row>
    <row r="29" spans="1:6" x14ac:dyDescent="0.3">
      <c r="A29" s="1">
        <v>77</v>
      </c>
      <c r="B29" s="1">
        <v>893</v>
      </c>
      <c r="C29" s="15" t="s">
        <v>15</v>
      </c>
      <c r="D29" s="3">
        <f>IFERROR(Private!K29,0)</f>
        <v>0</v>
      </c>
      <c r="E29" s="3">
        <f>IFERROR(Public!K29,0)</f>
        <v>0</v>
      </c>
      <c r="F29" s="3">
        <f>SUM(Table3[[#This Row],[Section 5. B) 8)]:[Section 5. B) 9)]])</f>
        <v>0</v>
      </c>
    </row>
    <row r="30" spans="1:6" x14ac:dyDescent="0.3">
      <c r="A30" s="1">
        <v>78</v>
      </c>
      <c r="B30" s="1"/>
      <c r="C30" s="15" t="s">
        <v>16</v>
      </c>
      <c r="D30" s="3">
        <f>IFERROR(Private!K30,0)</f>
        <v>-12361.64</v>
      </c>
      <c r="E30" s="3">
        <f>IFERROR(Public!K30,0)</f>
        <v>-15386.4</v>
      </c>
      <c r="F30" s="3">
        <f>SUM(Table3[[#This Row],[Section 5. B) 8)]:[Section 5. B) 9)]])</f>
        <v>-27748.04</v>
      </c>
    </row>
    <row r="31" spans="1:6" x14ac:dyDescent="0.3">
      <c r="A31" s="1">
        <v>86</v>
      </c>
      <c r="B31" s="1">
        <v>899</v>
      </c>
      <c r="C31" s="15" t="s">
        <v>17</v>
      </c>
      <c r="D31" s="3">
        <f>IFERROR(Private!K31,0)</f>
        <v>0</v>
      </c>
      <c r="E31" s="3">
        <f>IFERROR(Public!K31,0)</f>
        <v>-2054.75</v>
      </c>
      <c r="F31" s="3">
        <f>SUM(Table3[[#This Row],[Section 5. B) 8)]:[Section 5. B) 9)]])</f>
        <v>-2054.75</v>
      </c>
    </row>
    <row r="32" spans="1:6" x14ac:dyDescent="0.3">
      <c r="A32" s="1">
        <v>1633</v>
      </c>
      <c r="B32" s="1"/>
      <c r="C32" s="15" t="s">
        <v>18</v>
      </c>
      <c r="D32" s="3">
        <f>IFERROR(Private!K32,0)</f>
        <v>0</v>
      </c>
      <c r="E32" s="3">
        <f>IFERROR(Public!K32,0)</f>
        <v>0</v>
      </c>
      <c r="F32" s="3">
        <f>SUM(Table3[[#This Row],[Section 5. B) 8)]:[Section 5. B) 9)]])</f>
        <v>0</v>
      </c>
    </row>
    <row r="33" spans="1:6" x14ac:dyDescent="0.3">
      <c r="A33" s="1">
        <v>88</v>
      </c>
      <c r="B33" s="1">
        <v>893</v>
      </c>
      <c r="C33" s="15" t="s">
        <v>19</v>
      </c>
      <c r="D33" s="3">
        <f>IFERROR(Private!K33,0)</f>
        <v>-1004.28</v>
      </c>
      <c r="E33" s="3">
        <f>IFERROR(Public!K33,0)</f>
        <v>0</v>
      </c>
      <c r="F33" s="3">
        <f>SUM(Table3[[#This Row],[Section 5. B) 8)]:[Section 5. B) 9)]])</f>
        <v>-1004.28</v>
      </c>
    </row>
    <row r="34" spans="1:6" x14ac:dyDescent="0.3">
      <c r="A34" s="1">
        <v>90</v>
      </c>
      <c r="B34" s="1"/>
      <c r="C34" s="15" t="s">
        <v>20</v>
      </c>
      <c r="D34" s="3">
        <f>IFERROR(Private!K34,0)</f>
        <v>0</v>
      </c>
      <c r="E34" s="3">
        <f>IFERROR(Public!K34,0)</f>
        <v>0</v>
      </c>
      <c r="F34" s="3">
        <f>SUM(Table3[[#This Row],[Section 5. B) 8)]:[Section 5. B) 9)]])</f>
        <v>0</v>
      </c>
    </row>
    <row r="35" spans="1:6" x14ac:dyDescent="0.3">
      <c r="A35" s="1">
        <v>92</v>
      </c>
      <c r="B35" s="1"/>
      <c r="C35" s="15" t="s">
        <v>21</v>
      </c>
      <c r="D35" s="3">
        <f>IFERROR(Private!K35,0)</f>
        <v>0</v>
      </c>
      <c r="E35" s="3">
        <f>IFERROR(Public!K35,0)</f>
        <v>0</v>
      </c>
      <c r="F35" s="3">
        <f>SUM(Table3[[#This Row],[Section 5. B) 8)]:[Section 5. B) 9)]])</f>
        <v>0</v>
      </c>
    </row>
    <row r="36" spans="1:6" x14ac:dyDescent="0.3">
      <c r="A36" s="1">
        <v>94</v>
      </c>
      <c r="B36" s="1"/>
      <c r="C36" s="15" t="s">
        <v>22</v>
      </c>
      <c r="D36" s="3">
        <f>IFERROR(Private!K36,0)</f>
        <v>-61485.84</v>
      </c>
      <c r="E36" s="3">
        <f>IFERROR(Public!K36,0)</f>
        <v>0</v>
      </c>
      <c r="F36" s="3">
        <f>SUM(Table3[[#This Row],[Section 5. B) 8)]:[Section 5. B) 9)]])</f>
        <v>-61485.84</v>
      </c>
    </row>
    <row r="37" spans="1:6" x14ac:dyDescent="0.3">
      <c r="A37" s="1">
        <v>1824</v>
      </c>
      <c r="B37" s="1"/>
      <c r="C37" s="17" t="s">
        <v>265</v>
      </c>
      <c r="D37" s="3">
        <f>IFERROR(Private!K37,0)</f>
        <v>-494.78</v>
      </c>
      <c r="E37" s="3">
        <f>IFERROR(Public!K37,0)</f>
        <v>0</v>
      </c>
      <c r="F37" s="3">
        <f>SUM(Table3[[#This Row],[Section 5. B) 8)]:[Section 5. B) 9)]])</f>
        <v>-494.78</v>
      </c>
    </row>
    <row r="38" spans="1:6" x14ac:dyDescent="0.3">
      <c r="A38" s="1">
        <v>1825</v>
      </c>
      <c r="B38" s="1"/>
      <c r="C38" s="17" t="s">
        <v>266</v>
      </c>
      <c r="D38" s="3">
        <f>IFERROR(Private!K38,0)</f>
        <v>0</v>
      </c>
      <c r="E38" s="3">
        <f>IFERROR(Public!K38,0)</f>
        <v>0</v>
      </c>
      <c r="F38" s="3">
        <f>SUM(Table3[[#This Row],[Section 5. B) 8)]:[Section 5. B) 9)]])</f>
        <v>0</v>
      </c>
    </row>
    <row r="39" spans="1:6" x14ac:dyDescent="0.3">
      <c r="A39" s="1">
        <v>108</v>
      </c>
      <c r="B39" s="1"/>
      <c r="C39" s="15" t="s">
        <v>23</v>
      </c>
      <c r="D39" s="3">
        <f>IFERROR(Private!K39,0)</f>
        <v>0</v>
      </c>
      <c r="E39" s="3">
        <f>IFERROR(Public!K39,0)</f>
        <v>-203366.07</v>
      </c>
      <c r="F39" s="3">
        <f>SUM(Table3[[#This Row],[Section 5. B) 8)]:[Section 5. B) 9)]])</f>
        <v>-203366.07</v>
      </c>
    </row>
    <row r="40" spans="1:6" x14ac:dyDescent="0.3">
      <c r="A40" s="1">
        <v>113</v>
      </c>
      <c r="B40" s="1"/>
      <c r="C40" s="15" t="s">
        <v>24</v>
      </c>
      <c r="D40" s="3">
        <f>IFERROR(Private!K40,0)</f>
        <v>-3596.42</v>
      </c>
      <c r="E40" s="3">
        <f>IFERROR(Public!K40,0)</f>
        <v>0</v>
      </c>
      <c r="F40" s="3">
        <f>SUM(Table3[[#This Row],[Section 5. B) 8)]:[Section 5. B) 9)]])</f>
        <v>-3596.42</v>
      </c>
    </row>
    <row r="41" spans="1:6" x14ac:dyDescent="0.3">
      <c r="A41" s="1">
        <v>1402</v>
      </c>
      <c r="B41" s="1"/>
      <c r="C41" s="15" t="s">
        <v>25</v>
      </c>
      <c r="D41" s="3">
        <f>IFERROR(Private!K41,0)</f>
        <v>0</v>
      </c>
      <c r="E41" s="3">
        <f>IFERROR(Public!K41,0)</f>
        <v>0</v>
      </c>
      <c r="F41" s="3">
        <f>SUM(Table3[[#This Row],[Section 5. B) 8)]:[Section 5. B) 9)]])</f>
        <v>0</v>
      </c>
    </row>
    <row r="42" spans="1:6" x14ac:dyDescent="0.3">
      <c r="A42" s="1">
        <v>549</v>
      </c>
      <c r="B42" s="1"/>
      <c r="C42" s="15" t="s">
        <v>141</v>
      </c>
      <c r="D42" s="3">
        <f>IFERROR(Private!K42,0)</f>
        <v>0</v>
      </c>
      <c r="E42" s="3">
        <f>IFERROR(Public!K42,0)</f>
        <v>0</v>
      </c>
      <c r="F42" s="3">
        <f>SUM(Table3[[#This Row],[Section 5. B) 8)]:[Section 5. B) 9)]])</f>
        <v>0</v>
      </c>
    </row>
    <row r="43" spans="1:6" x14ac:dyDescent="0.3">
      <c r="A43" s="1">
        <v>124</v>
      </c>
      <c r="B43" s="1">
        <v>890</v>
      </c>
      <c r="C43" s="15" t="s">
        <v>26</v>
      </c>
      <c r="D43" s="3">
        <f>IFERROR(Private!K43,0)</f>
        <v>0</v>
      </c>
      <c r="E43" s="3">
        <f>IFERROR(Public!K43,0)</f>
        <v>0</v>
      </c>
      <c r="F43" s="3">
        <f>SUM(Table3[[#This Row],[Section 5. B) 8)]:[Section 5. B) 9)]])</f>
        <v>0</v>
      </c>
    </row>
    <row r="44" spans="1:6" x14ac:dyDescent="0.3">
      <c r="A44" s="1">
        <v>125</v>
      </c>
      <c r="B44" s="1"/>
      <c r="C44" s="15" t="s">
        <v>27</v>
      </c>
      <c r="D44" s="3">
        <f>IFERROR(Private!K44,0)</f>
        <v>0</v>
      </c>
      <c r="E44" s="3">
        <f>IFERROR(Public!K44,0)</f>
        <v>0</v>
      </c>
      <c r="F44" s="3">
        <f>SUM(Table3[[#This Row],[Section 5. B) 8)]:[Section 5. B) 9)]])</f>
        <v>0</v>
      </c>
    </row>
    <row r="45" spans="1:6" x14ac:dyDescent="0.3">
      <c r="A45" s="1">
        <v>127</v>
      </c>
      <c r="B45" s="1"/>
      <c r="C45" s="15" t="s">
        <v>28</v>
      </c>
      <c r="D45" s="3">
        <f>IFERROR(Private!K45,0)</f>
        <v>0</v>
      </c>
      <c r="E45" s="3">
        <f>IFERROR(Public!K45,0)</f>
        <v>-441.87</v>
      </c>
      <c r="F45" s="3">
        <f>SUM(Table3[[#This Row],[Section 5. B) 8)]:[Section 5. B) 9)]])</f>
        <v>-441.87</v>
      </c>
    </row>
    <row r="46" spans="1:6" x14ac:dyDescent="0.3">
      <c r="A46" s="1">
        <v>130</v>
      </c>
      <c r="B46" s="1">
        <v>877</v>
      </c>
      <c r="C46" s="15" t="s">
        <v>29</v>
      </c>
      <c r="D46" s="3">
        <f>IFERROR(Private!K46,0)</f>
        <v>0</v>
      </c>
      <c r="E46" s="3">
        <f>IFERROR(Public!K46,0)</f>
        <v>0</v>
      </c>
      <c r="F46" s="3">
        <f>SUM(Table3[[#This Row],[Section 5. B) 8)]:[Section 5. B) 9)]])</f>
        <v>0</v>
      </c>
    </row>
    <row r="47" spans="1:6" x14ac:dyDescent="0.3">
      <c r="A47" s="1">
        <v>1433</v>
      </c>
      <c r="B47" s="1"/>
      <c r="C47" s="15" t="s">
        <v>143</v>
      </c>
      <c r="D47" s="3">
        <f>IFERROR(Private!K47,0)</f>
        <v>-17271.46</v>
      </c>
      <c r="E47" s="3">
        <f>IFERROR(Public!K47,0)</f>
        <v>0</v>
      </c>
      <c r="F47" s="3">
        <f>SUM(Table3[[#This Row],[Section 5. B) 8)]:[Section 5. B) 9)]])</f>
        <v>-17271.46</v>
      </c>
    </row>
    <row r="48" spans="1:6" x14ac:dyDescent="0.3">
      <c r="A48" s="1">
        <v>1628</v>
      </c>
      <c r="B48" s="1"/>
      <c r="C48" s="15" t="s">
        <v>30</v>
      </c>
      <c r="D48" s="3">
        <f>IFERROR(Private!K48,0)</f>
        <v>-203.07</v>
      </c>
      <c r="E48" s="3">
        <f>IFERROR(Public!K48,0)</f>
        <v>0</v>
      </c>
      <c r="F48" s="3">
        <f>SUM(Table3[[#This Row],[Section 5. B) 8)]:[Section 5. B) 9)]])</f>
        <v>-203.07</v>
      </c>
    </row>
    <row r="49" spans="1:6" x14ac:dyDescent="0.3">
      <c r="A49" s="1">
        <v>1510</v>
      </c>
      <c r="B49" s="1"/>
      <c r="C49" s="17" t="s">
        <v>287</v>
      </c>
      <c r="D49" s="3">
        <f>IFERROR(Private!K49,0)</f>
        <v>0</v>
      </c>
      <c r="E49" s="3">
        <f>IFERROR(Public!K49,0)</f>
        <v>-232.96</v>
      </c>
      <c r="F49" s="3">
        <f>SUM(Table3[[#This Row],[Section 5. B) 8)]:[Section 5. B) 9)]])</f>
        <v>-232.96</v>
      </c>
    </row>
    <row r="50" spans="1:6" x14ac:dyDescent="0.3">
      <c r="A50" s="1">
        <v>137</v>
      </c>
      <c r="B50" s="1">
        <v>890</v>
      </c>
      <c r="C50" s="15" t="s">
        <v>31</v>
      </c>
      <c r="D50" s="3">
        <f>IFERROR(Private!K50,0)</f>
        <v>0</v>
      </c>
      <c r="E50" s="3">
        <f>IFERROR(Public!K50,0)</f>
        <v>-9234.7999999999993</v>
      </c>
      <c r="F50" s="3">
        <f>SUM(Table3[[#This Row],[Section 5. B) 8)]:[Section 5. B) 9)]])</f>
        <v>-9234.7999999999993</v>
      </c>
    </row>
    <row r="51" spans="1:6" x14ac:dyDescent="0.3">
      <c r="A51" s="1">
        <v>138</v>
      </c>
      <c r="B51" s="1"/>
      <c r="C51" s="15" t="s">
        <v>32</v>
      </c>
      <c r="D51" s="3">
        <f>IFERROR(Private!K51,0)</f>
        <v>0</v>
      </c>
      <c r="E51" s="3">
        <f>IFERROR(Public!K51,0)</f>
        <v>0</v>
      </c>
      <c r="F51" s="3">
        <f>SUM(Table3[[#This Row],[Section 5. B) 8)]:[Section 5. B) 9)]])</f>
        <v>0</v>
      </c>
    </row>
    <row r="52" spans="1:6" x14ac:dyDescent="0.3">
      <c r="A52" s="1">
        <v>139</v>
      </c>
      <c r="B52" s="1">
        <v>891</v>
      </c>
      <c r="C52" s="15" t="s">
        <v>33</v>
      </c>
      <c r="D52" s="3">
        <f>IFERROR(Private!K52,0)</f>
        <v>0</v>
      </c>
      <c r="E52" s="3">
        <f>IFERROR(Public!K52,0)</f>
        <v>0</v>
      </c>
      <c r="F52" s="3">
        <f>SUM(Table3[[#This Row],[Section 5. B) 8)]:[Section 5. B) 9)]])</f>
        <v>0</v>
      </c>
    </row>
    <row r="53" spans="1:6" x14ac:dyDescent="0.3">
      <c r="A53" s="1">
        <v>142</v>
      </c>
      <c r="B53" s="1">
        <v>877</v>
      </c>
      <c r="C53" s="15" t="s">
        <v>34</v>
      </c>
      <c r="D53" s="3">
        <f>IFERROR(Private!K53,0)</f>
        <v>0</v>
      </c>
      <c r="E53" s="3">
        <f>IFERROR(Public!K53,0)</f>
        <v>0</v>
      </c>
      <c r="F53" s="3">
        <f>SUM(Table3[[#This Row],[Section 5. B) 8)]:[Section 5. B) 9)]])</f>
        <v>0</v>
      </c>
    </row>
    <row r="54" spans="1:6" x14ac:dyDescent="0.3">
      <c r="A54" s="1">
        <v>1411</v>
      </c>
      <c r="B54" s="1">
        <v>896</v>
      </c>
      <c r="C54" s="15" t="s">
        <v>35</v>
      </c>
      <c r="D54" s="3">
        <f>IFERROR(Private!K54,0)</f>
        <v>0</v>
      </c>
      <c r="E54" s="3">
        <f>IFERROR(Public!K54,0)</f>
        <v>0</v>
      </c>
      <c r="F54" s="3">
        <f>SUM(Table3[[#This Row],[Section 5. B) 8)]:[Section 5. B) 9)]])</f>
        <v>0</v>
      </c>
    </row>
    <row r="55" spans="1:6" x14ac:dyDescent="0.3">
      <c r="A55" s="1">
        <v>144</v>
      </c>
      <c r="B55" s="1">
        <v>893</v>
      </c>
      <c r="C55" s="15" t="s">
        <v>36</v>
      </c>
      <c r="D55" s="3">
        <f>IFERROR(Private!K55,0)</f>
        <v>0</v>
      </c>
      <c r="E55" s="3">
        <f>IFERROR(Public!K55,0)</f>
        <v>0</v>
      </c>
      <c r="F55" s="3">
        <f>SUM(Table3[[#This Row],[Section 5. B) 8)]:[Section 5. B) 9)]])</f>
        <v>0</v>
      </c>
    </row>
    <row r="56" spans="1:6" x14ac:dyDescent="0.3">
      <c r="A56" s="1">
        <v>1661</v>
      </c>
      <c r="B56" s="1"/>
      <c r="C56" s="15" t="s">
        <v>242</v>
      </c>
      <c r="D56" s="3">
        <f>IFERROR(Private!K56,0)</f>
        <v>0</v>
      </c>
      <c r="E56" s="3">
        <f>IFERROR(Public!K56,0)</f>
        <v>-5515.6200000000008</v>
      </c>
      <c r="F56" s="3">
        <f>SUM(Table3[[#This Row],[Section 5. B) 8)]:[Section 5. B) 9)]])</f>
        <v>-5515.6200000000008</v>
      </c>
    </row>
    <row r="57" spans="1:6" x14ac:dyDescent="0.3">
      <c r="A57" s="1">
        <v>147</v>
      </c>
      <c r="B57" s="1"/>
      <c r="C57" s="15" t="s">
        <v>37</v>
      </c>
      <c r="D57" s="3">
        <f>IFERROR(Private!K57,0)</f>
        <v>0</v>
      </c>
      <c r="E57" s="3">
        <f>IFERROR(Public!K57,0)</f>
        <v>-145.59</v>
      </c>
      <c r="F57" s="3">
        <f>SUM(Table3[[#This Row],[Section 5. B) 8)]:[Section 5. B) 9)]])</f>
        <v>-145.59</v>
      </c>
    </row>
    <row r="58" spans="1:6" x14ac:dyDescent="0.3">
      <c r="A58" s="1">
        <v>148</v>
      </c>
      <c r="B58" s="1">
        <v>847</v>
      </c>
      <c r="C58" s="15" t="s">
        <v>38</v>
      </c>
      <c r="D58" s="3">
        <f>IFERROR(Private!K58,0)</f>
        <v>-27843.820000000003</v>
      </c>
      <c r="E58" s="3">
        <f>IFERROR(Public!K58,0)</f>
        <v>0</v>
      </c>
      <c r="F58" s="3">
        <f>SUM(Table3[[#This Row],[Section 5. B) 8)]:[Section 5. B) 9)]])</f>
        <v>-27843.820000000003</v>
      </c>
    </row>
    <row r="59" spans="1:6" x14ac:dyDescent="0.3">
      <c r="A59" s="1">
        <v>1049</v>
      </c>
      <c r="B59" s="1"/>
      <c r="C59" s="15" t="s">
        <v>229</v>
      </c>
      <c r="D59" s="3">
        <f>IFERROR(Private!K59,0)</f>
        <v>0</v>
      </c>
      <c r="E59" s="3">
        <f>IFERROR(Public!K59,0)</f>
        <v>0</v>
      </c>
      <c r="F59" s="3">
        <f>SUM(Table3[[#This Row],[Section 5. B) 8)]:[Section 5. B) 9)]])</f>
        <v>0</v>
      </c>
    </row>
    <row r="60" spans="1:6" x14ac:dyDescent="0.3">
      <c r="A60" s="1">
        <v>150</v>
      </c>
      <c r="B60" s="1"/>
      <c r="C60" s="15" t="s">
        <v>39</v>
      </c>
      <c r="D60" s="3">
        <f>IFERROR(Private!K60,0)</f>
        <v>0</v>
      </c>
      <c r="E60" s="3">
        <f>IFERROR(Public!K60,0)</f>
        <v>0</v>
      </c>
      <c r="F60" s="3">
        <f>SUM(Table3[[#This Row],[Section 5. B) 8)]:[Section 5. B) 9)]])</f>
        <v>0</v>
      </c>
    </row>
    <row r="61" spans="1:6" x14ac:dyDescent="0.3">
      <c r="A61" s="1">
        <v>151</v>
      </c>
      <c r="B61" s="1">
        <v>877</v>
      </c>
      <c r="C61" s="15" t="s">
        <v>40</v>
      </c>
      <c r="D61" s="3">
        <f>IFERROR(Private!K61,0)</f>
        <v>0</v>
      </c>
      <c r="E61" s="3">
        <f>IFERROR(Public!K61,0)</f>
        <v>0</v>
      </c>
      <c r="F61" s="3">
        <f>SUM(Table3[[#This Row],[Section 5. B) 8)]:[Section 5. B) 9)]])</f>
        <v>0</v>
      </c>
    </row>
    <row r="62" spans="1:6" x14ac:dyDescent="0.3">
      <c r="A62" s="20">
        <v>1998</v>
      </c>
      <c r="B62" s="20"/>
      <c r="C62" s="21" t="s">
        <v>273</v>
      </c>
      <c r="D62" s="3">
        <f>IFERROR(Private!K62,0)</f>
        <v>0</v>
      </c>
      <c r="E62" s="3">
        <f>IFERROR(Public!K62,0)</f>
        <v>-812.86999999999989</v>
      </c>
      <c r="F62" s="3">
        <f>SUM(Table3[[#This Row],[Section 5. B) 8)]:[Section 5. B) 9)]])</f>
        <v>-812.86999999999989</v>
      </c>
    </row>
    <row r="63" spans="1:6" x14ac:dyDescent="0.3">
      <c r="A63" s="1">
        <v>1400</v>
      </c>
      <c r="B63" s="1">
        <v>896</v>
      </c>
      <c r="C63" s="15" t="s">
        <v>41</v>
      </c>
      <c r="D63" s="3">
        <f>IFERROR(Private!K63,0)</f>
        <v>0</v>
      </c>
      <c r="E63" s="3">
        <f>IFERROR(Public!K63,0)</f>
        <v>0</v>
      </c>
      <c r="F63" s="3">
        <f>SUM(Table3[[#This Row],[Section 5. B) 8)]:[Section 5. B) 9)]])</f>
        <v>0</v>
      </c>
    </row>
    <row r="64" spans="1:6" x14ac:dyDescent="0.3">
      <c r="A64" s="1">
        <v>157</v>
      </c>
      <c r="B64" s="1">
        <v>866</v>
      </c>
      <c r="C64" s="15" t="s">
        <v>42</v>
      </c>
      <c r="D64" s="3">
        <f>IFERROR(Private!K64,0)</f>
        <v>-19698.310000000001</v>
      </c>
      <c r="E64" s="3">
        <f>IFERROR(Public!K64,0)</f>
        <v>0</v>
      </c>
      <c r="F64" s="3">
        <f>SUM(Table3[[#This Row],[Section 5. B) 8)]:[Section 5. B) 9)]])</f>
        <v>-19698.310000000001</v>
      </c>
    </row>
    <row r="65" spans="1:6" x14ac:dyDescent="0.3">
      <c r="A65" s="1">
        <v>1047</v>
      </c>
      <c r="B65" s="1">
        <v>890</v>
      </c>
      <c r="C65" s="15" t="s">
        <v>228</v>
      </c>
      <c r="D65" s="3">
        <f>IFERROR(Private!K65,0)</f>
        <v>0</v>
      </c>
      <c r="E65" s="3">
        <f>IFERROR(Public!K65,0)</f>
        <v>0</v>
      </c>
      <c r="F65" s="3">
        <f>SUM(Table3[[#This Row],[Section 5. B) 8)]:[Section 5. B) 9)]])</f>
        <v>0</v>
      </c>
    </row>
    <row r="66" spans="1:6" x14ac:dyDescent="0.3">
      <c r="A66" s="1">
        <v>160</v>
      </c>
      <c r="B66" s="1"/>
      <c r="C66" s="15" t="s">
        <v>43</v>
      </c>
      <c r="D66" s="3">
        <f>IFERROR(Private!K66,0)</f>
        <v>0</v>
      </c>
      <c r="E66" s="3">
        <f>IFERROR(Public!K66,0)</f>
        <v>-4046.99</v>
      </c>
      <c r="F66" s="3">
        <f>SUM(Table3[[#This Row],[Section 5. B) 8)]:[Section 5. B) 9)]])</f>
        <v>-4046.99</v>
      </c>
    </row>
    <row r="67" spans="1:6" x14ac:dyDescent="0.3">
      <c r="A67" s="1">
        <v>163</v>
      </c>
      <c r="B67" s="1">
        <v>877</v>
      </c>
      <c r="C67" s="15" t="s">
        <v>44</v>
      </c>
      <c r="D67" s="3">
        <f>IFERROR(Private!K67,0)</f>
        <v>0</v>
      </c>
      <c r="E67" s="3">
        <f>IFERROR(Public!K67,0)</f>
        <v>0</v>
      </c>
      <c r="F67" s="3">
        <f>SUM(Table3[[#This Row],[Section 5. B) 8)]:[Section 5. B) 9)]])</f>
        <v>0</v>
      </c>
    </row>
    <row r="68" spans="1:6" x14ac:dyDescent="0.3">
      <c r="A68" s="22">
        <v>2071</v>
      </c>
      <c r="B68" s="22"/>
      <c r="C68" s="23" t="s">
        <v>284</v>
      </c>
      <c r="D68" s="3">
        <f>IFERROR(Private!K68,0)</f>
        <v>0</v>
      </c>
      <c r="E68" s="3">
        <f>IFERROR(Public!K68,0)</f>
        <v>0</v>
      </c>
      <c r="F68" s="3">
        <f>SUM(Table3[[#This Row],[Section 5. B) 8)]:[Section 5. B) 9)]])</f>
        <v>0</v>
      </c>
    </row>
    <row r="69" spans="1:6" x14ac:dyDescent="0.3">
      <c r="A69" s="1">
        <v>166</v>
      </c>
      <c r="B69" s="1">
        <v>898</v>
      </c>
      <c r="C69" s="15" t="s">
        <v>45</v>
      </c>
      <c r="D69" s="3">
        <f>IFERROR(Private!K69,0)</f>
        <v>0</v>
      </c>
      <c r="E69" s="3">
        <f>IFERROR(Public!K69,0)</f>
        <v>0</v>
      </c>
      <c r="F69" s="3">
        <f>SUM(Table3[[#This Row],[Section 5. B) 8)]:[Section 5. B) 9)]])</f>
        <v>0</v>
      </c>
    </row>
    <row r="70" spans="1:6" x14ac:dyDescent="0.3">
      <c r="A70" s="1">
        <v>1663</v>
      </c>
      <c r="B70" s="1"/>
      <c r="C70" s="15" t="s">
        <v>243</v>
      </c>
      <c r="D70" s="3">
        <f>IFERROR(Private!K70,0)</f>
        <v>-72032.320000000007</v>
      </c>
      <c r="E70" s="3">
        <f>IFERROR(Public!K70,0)</f>
        <v>0</v>
      </c>
      <c r="F70" s="3">
        <f>SUM(Table3[[#This Row],[Section 5. B) 8)]:[Section 5. B) 9)]])</f>
        <v>-72032.320000000007</v>
      </c>
    </row>
    <row r="71" spans="1:6" x14ac:dyDescent="0.3">
      <c r="A71" s="1">
        <v>1627</v>
      </c>
      <c r="B71" s="1">
        <v>148</v>
      </c>
      <c r="C71" s="15" t="s">
        <v>46</v>
      </c>
      <c r="D71" s="3">
        <f>IFERROR(Private!K71,0)</f>
        <v>0</v>
      </c>
      <c r="E71" s="3">
        <f>IFERROR(Public!K71,0)</f>
        <v>0</v>
      </c>
      <c r="F71" s="3">
        <f>SUM(Table3[[#This Row],[Section 5. B) 8)]:[Section 5. B) 9)]])</f>
        <v>0</v>
      </c>
    </row>
    <row r="72" spans="1:6" x14ac:dyDescent="0.3">
      <c r="A72" s="1">
        <v>174</v>
      </c>
      <c r="B72" s="1"/>
      <c r="C72" s="15" t="s">
        <v>47</v>
      </c>
      <c r="D72" s="3">
        <f>IFERROR(Private!K72,0)</f>
        <v>-17882.52</v>
      </c>
      <c r="E72" s="3">
        <f>IFERROR(Public!K72,0)</f>
        <v>0</v>
      </c>
      <c r="F72" s="3">
        <f>SUM(Table3[[#This Row],[Section 5. B) 8)]:[Section 5. B) 9)]])</f>
        <v>-17882.52</v>
      </c>
    </row>
    <row r="73" spans="1:6" x14ac:dyDescent="0.3">
      <c r="A73" s="1">
        <v>180</v>
      </c>
      <c r="B73" s="1">
        <v>897</v>
      </c>
      <c r="C73" s="15" t="s">
        <v>48</v>
      </c>
      <c r="D73" s="3">
        <f>IFERROR(Private!K73,0)</f>
        <v>0</v>
      </c>
      <c r="E73" s="3">
        <f>IFERROR(Public!K73,0)</f>
        <v>0</v>
      </c>
      <c r="F73" s="3">
        <f>SUM(Table3[[#This Row],[Section 5. B) 8)]:[Section 5. B) 9)]])</f>
        <v>0</v>
      </c>
    </row>
    <row r="74" spans="1:6" x14ac:dyDescent="0.3">
      <c r="A74" s="1">
        <v>1631</v>
      </c>
      <c r="B74" s="1"/>
      <c r="C74" s="17" t="s">
        <v>270</v>
      </c>
      <c r="D74" s="3">
        <f>IFERROR(Private!K74,0)</f>
        <v>0</v>
      </c>
      <c r="E74" s="3">
        <f>IFERROR(Public!K74,0)</f>
        <v>0</v>
      </c>
      <c r="F74" s="3">
        <f>SUM(Table3[[#This Row],[Section 5. B) 8)]:[Section 5. B) 9)]])</f>
        <v>0</v>
      </c>
    </row>
    <row r="75" spans="1:6" x14ac:dyDescent="0.3">
      <c r="A75" s="1">
        <v>1065</v>
      </c>
      <c r="B75" s="1"/>
      <c r="C75" s="15" t="s">
        <v>233</v>
      </c>
      <c r="D75" s="3">
        <f>IFERROR(Private!K75,0)</f>
        <v>0</v>
      </c>
      <c r="E75" s="3">
        <f>IFERROR(Public!K75,0)</f>
        <v>0</v>
      </c>
      <c r="F75" s="3">
        <f>SUM(Table3[[#This Row],[Section 5. B) 8)]:[Section 5. B) 9)]])</f>
        <v>0</v>
      </c>
    </row>
    <row r="76" spans="1:6" x14ac:dyDescent="0.3">
      <c r="A76" s="1">
        <v>275</v>
      </c>
      <c r="B76" s="1">
        <v>891</v>
      </c>
      <c r="C76" s="15" t="s">
        <v>74</v>
      </c>
      <c r="D76" s="3">
        <f>IFERROR(Private!K76,0)</f>
        <v>0</v>
      </c>
      <c r="E76" s="3">
        <f>IFERROR(Public!K76,0)</f>
        <v>0</v>
      </c>
      <c r="F76" s="3">
        <f>SUM(Table3[[#This Row],[Section 5. B) 8)]:[Section 5. B) 9)]])</f>
        <v>0</v>
      </c>
    </row>
    <row r="77" spans="1:6" x14ac:dyDescent="0.3">
      <c r="A77" s="1">
        <v>188</v>
      </c>
      <c r="B77" s="1">
        <v>898</v>
      </c>
      <c r="C77" s="15" t="s">
        <v>49</v>
      </c>
      <c r="D77" s="3">
        <f>IFERROR(Private!K77,0)</f>
        <v>0</v>
      </c>
      <c r="E77" s="3">
        <f>IFERROR(Public!K77,0)</f>
        <v>0</v>
      </c>
      <c r="F77" s="3">
        <f>SUM(Table3[[#This Row],[Section 5. B) 8)]:[Section 5. B) 9)]])</f>
        <v>0</v>
      </c>
    </row>
    <row r="78" spans="1:6" x14ac:dyDescent="0.3">
      <c r="A78" s="1">
        <v>190</v>
      </c>
      <c r="B78" s="1"/>
      <c r="C78" s="15" t="s">
        <v>50</v>
      </c>
      <c r="D78" s="3">
        <f>IFERROR(Private!K78,0)</f>
        <v>0</v>
      </c>
      <c r="E78" s="3">
        <f>IFERROR(Public!K78,0)</f>
        <v>-321.63</v>
      </c>
      <c r="F78" s="3">
        <f>SUM(Table3[[#This Row],[Section 5. B) 8)]:[Section 5. B) 9)]])</f>
        <v>-321.63</v>
      </c>
    </row>
    <row r="79" spans="1:6" x14ac:dyDescent="0.3">
      <c r="A79" s="1">
        <v>191</v>
      </c>
      <c r="B79" s="1"/>
      <c r="C79" s="15" t="s">
        <v>51</v>
      </c>
      <c r="D79" s="3">
        <f>IFERROR(Private!K79,0)</f>
        <v>-59119.399999999994</v>
      </c>
      <c r="E79" s="3">
        <f>IFERROR(Public!K79,0)</f>
        <v>0</v>
      </c>
      <c r="F79" s="3">
        <f>SUM(Table3[[#This Row],[Section 5. B) 8)]:[Section 5. B) 9)]])</f>
        <v>-59119.399999999994</v>
      </c>
    </row>
    <row r="80" spans="1:6" x14ac:dyDescent="0.3">
      <c r="A80" s="1">
        <v>193</v>
      </c>
      <c r="B80" s="1"/>
      <c r="C80" s="15" t="s">
        <v>52</v>
      </c>
      <c r="D80" s="3">
        <f>IFERROR(Private!K80,0)</f>
        <v>0</v>
      </c>
      <c r="E80" s="3">
        <f>IFERROR(Public!K80,0)</f>
        <v>0</v>
      </c>
      <c r="F80" s="3">
        <f>SUM(Table3[[#This Row],[Section 5. B) 8)]:[Section 5. B) 9)]])</f>
        <v>0</v>
      </c>
    </row>
    <row r="81" spans="1:6" x14ac:dyDescent="0.3">
      <c r="A81" s="1">
        <v>194</v>
      </c>
      <c r="B81" s="1"/>
      <c r="C81" s="15" t="s">
        <v>53</v>
      </c>
      <c r="D81" s="3">
        <f>IFERROR(Private!K81,0)</f>
        <v>-115979.29999999999</v>
      </c>
      <c r="E81" s="3">
        <f>IFERROR(Public!K81,0)</f>
        <v>0</v>
      </c>
      <c r="F81" s="3">
        <f>SUM(Table3[[#This Row],[Section 5. B) 8)]:[Section 5. B) 9)]])</f>
        <v>-115979.29999999999</v>
      </c>
    </row>
    <row r="82" spans="1:6" x14ac:dyDescent="0.3">
      <c r="A82" s="1">
        <v>205</v>
      </c>
      <c r="B82" s="1">
        <v>862</v>
      </c>
      <c r="C82" s="15" t="s">
        <v>54</v>
      </c>
      <c r="D82" s="3">
        <f>IFERROR(Private!K82,0)</f>
        <v>0</v>
      </c>
      <c r="E82" s="3">
        <f>IFERROR(Public!K82,0)</f>
        <v>-548.77</v>
      </c>
      <c r="F82" s="3">
        <f>SUM(Table3[[#This Row],[Section 5. B) 8)]:[Section 5. B) 9)]])</f>
        <v>-548.77</v>
      </c>
    </row>
    <row r="83" spans="1:6" x14ac:dyDescent="0.3">
      <c r="A83" s="1">
        <v>207</v>
      </c>
      <c r="B83" s="1">
        <v>890</v>
      </c>
      <c r="C83" s="15" t="s">
        <v>267</v>
      </c>
      <c r="D83" s="3">
        <f>IFERROR(Private!K83,0)</f>
        <v>0</v>
      </c>
      <c r="E83" s="3">
        <f>IFERROR(Public!K83,0)</f>
        <v>0</v>
      </c>
      <c r="F83" s="3">
        <f>SUM(Table3[[#This Row],[Section 5. B) 8)]:[Section 5. B) 9)]])</f>
        <v>0</v>
      </c>
    </row>
    <row r="84" spans="1:6" x14ac:dyDescent="0.3">
      <c r="A84" s="1">
        <v>1054</v>
      </c>
      <c r="B84" s="1">
        <v>893</v>
      </c>
      <c r="C84" s="15" t="s">
        <v>230</v>
      </c>
      <c r="D84" s="3">
        <f>IFERROR(Private!K84,0)</f>
        <v>0</v>
      </c>
      <c r="E84" s="3">
        <f>IFERROR(Public!K84,0)</f>
        <v>0</v>
      </c>
      <c r="F84" s="3">
        <f>SUM(Table3[[#This Row],[Section 5. B) 8)]:[Section 5. B) 9)]])</f>
        <v>0</v>
      </c>
    </row>
    <row r="85" spans="1:6" x14ac:dyDescent="0.3">
      <c r="A85" s="1">
        <v>208</v>
      </c>
      <c r="B85" s="1"/>
      <c r="C85" s="15" t="s">
        <v>55</v>
      </c>
      <c r="D85" s="3">
        <f>IFERROR(Private!K85,0)</f>
        <v>-24414.21</v>
      </c>
      <c r="E85" s="3">
        <f>IFERROR(Public!K85,0)</f>
        <v>-2588.14</v>
      </c>
      <c r="F85" s="3">
        <f>SUM(Table3[[#This Row],[Section 5. B) 8)]:[Section 5. B) 9)]])</f>
        <v>-27002.35</v>
      </c>
    </row>
    <row r="86" spans="1:6" x14ac:dyDescent="0.3">
      <c r="A86" s="1">
        <v>210</v>
      </c>
      <c r="B86" s="1"/>
      <c r="C86" s="15" t="s">
        <v>56</v>
      </c>
      <c r="D86" s="3">
        <f>IFERROR(Private!K86,0)</f>
        <v>0</v>
      </c>
      <c r="E86" s="3">
        <f>IFERROR(Public!K86,0)</f>
        <v>-221.31</v>
      </c>
      <c r="F86" s="3">
        <f>SUM(Table3[[#This Row],[Section 5. B) 8)]:[Section 5. B) 9)]])</f>
        <v>-221.31</v>
      </c>
    </row>
    <row r="87" spans="1:6" x14ac:dyDescent="0.3">
      <c r="A87" s="1">
        <v>1664</v>
      </c>
      <c r="B87" s="1"/>
      <c r="C87" s="15" t="s">
        <v>244</v>
      </c>
      <c r="D87" s="3">
        <f>IFERROR(Private!K87,0)</f>
        <v>-3647.66</v>
      </c>
      <c r="E87" s="3">
        <f>IFERROR(Public!K87,0)</f>
        <v>0</v>
      </c>
      <c r="F87" s="3">
        <f>SUM(Table3[[#This Row],[Section 5. B) 8)]:[Section 5. B) 9)]])</f>
        <v>-3647.66</v>
      </c>
    </row>
    <row r="88" spans="1:6" x14ac:dyDescent="0.3">
      <c r="A88" s="1">
        <v>217</v>
      </c>
      <c r="B88" s="1">
        <v>894</v>
      </c>
      <c r="C88" s="15" t="s">
        <v>57</v>
      </c>
      <c r="D88" s="3">
        <f>IFERROR(Private!K88,0)</f>
        <v>0</v>
      </c>
      <c r="E88" s="3">
        <f>IFERROR(Public!K88,0)</f>
        <v>0</v>
      </c>
      <c r="F88" s="3">
        <f>SUM(Table3[[#This Row],[Section 5. B) 8)]:[Section 5. B) 9)]])</f>
        <v>0</v>
      </c>
    </row>
    <row r="89" spans="1:6" x14ac:dyDescent="0.3">
      <c r="A89" s="1">
        <v>219</v>
      </c>
      <c r="B89" s="1"/>
      <c r="C89" s="15" t="s">
        <v>58</v>
      </c>
      <c r="D89" s="3">
        <f>IFERROR(Private!K89,0)</f>
        <v>-22696.799999999999</v>
      </c>
      <c r="E89" s="3">
        <f>IFERROR(Public!K89,0)</f>
        <v>0</v>
      </c>
      <c r="F89" s="3">
        <f>SUM(Table3[[#This Row],[Section 5. B) 8)]:[Section 5. B) 9)]])</f>
        <v>-22696.799999999999</v>
      </c>
    </row>
    <row r="90" spans="1:6" x14ac:dyDescent="0.3">
      <c r="A90" s="1">
        <v>224</v>
      </c>
      <c r="B90" s="1"/>
      <c r="C90" s="15" t="s">
        <v>59</v>
      </c>
      <c r="D90" s="3">
        <f>IFERROR(Private!K90,0)</f>
        <v>0</v>
      </c>
      <c r="E90" s="3">
        <f>IFERROR(Public!K90,0)</f>
        <v>0</v>
      </c>
      <c r="F90" s="3">
        <f>SUM(Table3[[#This Row],[Section 5. B) 8)]:[Section 5. B) 9)]])</f>
        <v>0</v>
      </c>
    </row>
    <row r="91" spans="1:6" x14ac:dyDescent="0.3">
      <c r="A91" s="1">
        <v>225</v>
      </c>
      <c r="B91" s="1"/>
      <c r="C91" s="15" t="s">
        <v>60</v>
      </c>
      <c r="D91" s="3">
        <f>IFERROR(Private!K91,0)</f>
        <v>0</v>
      </c>
      <c r="E91" s="3">
        <f>IFERROR(Public!K91,0)</f>
        <v>0</v>
      </c>
      <c r="F91" s="3">
        <f>SUM(Table3[[#This Row],[Section 5. B) 8)]:[Section 5. B) 9)]])</f>
        <v>0</v>
      </c>
    </row>
    <row r="92" spans="1:6" x14ac:dyDescent="0.3">
      <c r="A92" s="1">
        <v>1009</v>
      </c>
      <c r="B92" s="1"/>
      <c r="C92" s="15" t="s">
        <v>196</v>
      </c>
      <c r="D92" s="3">
        <f>IFERROR(Private!K92,0)</f>
        <v>-32068.129999999997</v>
      </c>
      <c r="E92" s="3">
        <f>IFERROR(Public!K92,0)</f>
        <v>0</v>
      </c>
      <c r="F92" s="3">
        <f>SUM(Table3[[#This Row],[Section 5. B) 8)]:[Section 5. B) 9)]])</f>
        <v>-32068.129999999997</v>
      </c>
    </row>
    <row r="93" spans="1:6" x14ac:dyDescent="0.3">
      <c r="A93" s="1">
        <v>1011</v>
      </c>
      <c r="B93" s="1"/>
      <c r="C93" s="15" t="s">
        <v>197</v>
      </c>
      <c r="D93" s="3">
        <f>IFERROR(Private!K93,0)</f>
        <v>0</v>
      </c>
      <c r="E93" s="3">
        <f>IFERROR(Public!K93,0)</f>
        <v>-73342.67</v>
      </c>
      <c r="F93" s="3">
        <f>SUM(Table3[[#This Row],[Section 5. B) 8)]:[Section 5. B) 9)]])</f>
        <v>-73342.67</v>
      </c>
    </row>
    <row r="94" spans="1:6" x14ac:dyDescent="0.3">
      <c r="A94" s="1">
        <v>227</v>
      </c>
      <c r="B94" s="1"/>
      <c r="C94" s="15" t="s">
        <v>61</v>
      </c>
      <c r="D94" s="3">
        <f>IFERROR(Private!K94,0)</f>
        <v>0</v>
      </c>
      <c r="E94" s="3">
        <f>IFERROR(Public!K94,0)</f>
        <v>0</v>
      </c>
      <c r="F94" s="3">
        <f>SUM(Table3[[#This Row],[Section 5. B) 8)]:[Section 5. B) 9)]])</f>
        <v>0</v>
      </c>
    </row>
    <row r="95" spans="1:6" x14ac:dyDescent="0.3">
      <c r="A95" s="1">
        <v>229</v>
      </c>
      <c r="B95" s="1"/>
      <c r="C95" s="15" t="s">
        <v>62</v>
      </c>
      <c r="D95" s="3">
        <f>IFERROR(Private!K95,0)</f>
        <v>0</v>
      </c>
      <c r="E95" s="3">
        <f>IFERROR(Public!K95,0)</f>
        <v>0</v>
      </c>
      <c r="F95" s="3">
        <f>SUM(Table3[[#This Row],[Section 5. B) 8)]:[Section 5. B) 9)]])</f>
        <v>0</v>
      </c>
    </row>
    <row r="96" spans="1:6" x14ac:dyDescent="0.3">
      <c r="A96" s="1">
        <v>235</v>
      </c>
      <c r="B96" s="1">
        <v>893</v>
      </c>
      <c r="C96" s="15" t="s">
        <v>63</v>
      </c>
      <c r="D96" s="3">
        <f>IFERROR(Private!K96,0)</f>
        <v>0</v>
      </c>
      <c r="E96" s="3">
        <f>IFERROR(Public!K96,0)</f>
        <v>0</v>
      </c>
      <c r="F96" s="3">
        <f>SUM(Table3[[#This Row],[Section 5. B) 8)]:[Section 5. B) 9)]])</f>
        <v>0</v>
      </c>
    </row>
    <row r="97" spans="1:6" x14ac:dyDescent="0.3">
      <c r="A97" s="1">
        <v>237</v>
      </c>
      <c r="B97" s="1">
        <v>896</v>
      </c>
      <c r="C97" s="15" t="s">
        <v>64</v>
      </c>
      <c r="D97" s="3">
        <f>IFERROR(Private!K97,0)</f>
        <v>0</v>
      </c>
      <c r="E97" s="3">
        <f>IFERROR(Public!K97,0)</f>
        <v>0</v>
      </c>
      <c r="F97" s="3">
        <f>SUM(Table3[[#This Row],[Section 5. B) 8)]:[Section 5. B) 9)]])</f>
        <v>0</v>
      </c>
    </row>
    <row r="98" spans="1:6" x14ac:dyDescent="0.3">
      <c r="A98" s="1">
        <v>239</v>
      </c>
      <c r="B98" s="1"/>
      <c r="C98" s="15" t="s">
        <v>65</v>
      </c>
      <c r="D98" s="3">
        <f>IFERROR(Private!K98,0)</f>
        <v>0</v>
      </c>
      <c r="E98" s="3">
        <f>IFERROR(Public!K98,0)</f>
        <v>0</v>
      </c>
      <c r="F98" s="3">
        <f>SUM(Table3[[#This Row],[Section 5. B) 8)]:[Section 5. B) 9)]])</f>
        <v>0</v>
      </c>
    </row>
    <row r="99" spans="1:6" x14ac:dyDescent="0.3">
      <c r="A99" s="1">
        <v>241</v>
      </c>
      <c r="B99" s="1"/>
      <c r="C99" s="15" t="s">
        <v>66</v>
      </c>
      <c r="D99" s="3">
        <f>IFERROR(Private!K99,0)</f>
        <v>0</v>
      </c>
      <c r="E99" s="3">
        <f>IFERROR(Public!K99,0)</f>
        <v>0</v>
      </c>
      <c r="F99" s="3">
        <f>SUM(Table3[[#This Row],[Section 5. B) 8)]:[Section 5. B) 9)]])</f>
        <v>0</v>
      </c>
    </row>
    <row r="100" spans="1:6" x14ac:dyDescent="0.3">
      <c r="A100" s="1">
        <v>242</v>
      </c>
      <c r="B100" s="1"/>
      <c r="C100" s="15" t="s">
        <v>67</v>
      </c>
      <c r="D100" s="3">
        <f>IFERROR(Private!K100,0)</f>
        <v>-15542.22</v>
      </c>
      <c r="E100" s="3">
        <f>IFERROR(Public!K100,0)</f>
        <v>-4552.37</v>
      </c>
      <c r="F100" s="3">
        <f>SUM(Table3[[#This Row],[Section 5. B) 8)]:[Section 5. B) 9)]])</f>
        <v>-20094.59</v>
      </c>
    </row>
    <row r="101" spans="1:6" x14ac:dyDescent="0.3">
      <c r="A101" s="1">
        <v>1351</v>
      </c>
      <c r="B101" s="1"/>
      <c r="C101" s="15" t="s">
        <v>68</v>
      </c>
      <c r="D101" s="3">
        <f>IFERROR(Private!K101,0)</f>
        <v>0</v>
      </c>
      <c r="E101" s="3">
        <f>IFERROR(Public!K101,0)</f>
        <v>0</v>
      </c>
      <c r="F101" s="3">
        <f>SUM(Table3[[#This Row],[Section 5. B) 8)]:[Section 5. B) 9)]])</f>
        <v>0</v>
      </c>
    </row>
    <row r="102" spans="1:6" x14ac:dyDescent="0.3">
      <c r="A102" s="1">
        <v>247</v>
      </c>
      <c r="B102" s="1">
        <v>890</v>
      </c>
      <c r="C102" s="15" t="s">
        <v>69</v>
      </c>
      <c r="D102" s="3">
        <f>IFERROR(Private!K102,0)</f>
        <v>0</v>
      </c>
      <c r="E102" s="3">
        <f>IFERROR(Public!K102,0)</f>
        <v>0</v>
      </c>
      <c r="F102" s="3">
        <f>SUM(Table3[[#This Row],[Section 5. B) 8)]:[Section 5. B) 9)]])</f>
        <v>0</v>
      </c>
    </row>
    <row r="103" spans="1:6" x14ac:dyDescent="0.3">
      <c r="A103" s="1">
        <v>1665</v>
      </c>
      <c r="B103" s="1"/>
      <c r="C103" s="15" t="s">
        <v>245</v>
      </c>
      <c r="D103" s="3">
        <f>IFERROR(Private!K103,0)</f>
        <v>-178.14</v>
      </c>
      <c r="E103" s="3">
        <f>IFERROR(Public!K103,0)</f>
        <v>0</v>
      </c>
      <c r="F103" s="3">
        <f>SUM(Table3[[#This Row],[Section 5. B) 8)]:[Section 5. B) 9)]])</f>
        <v>-178.14</v>
      </c>
    </row>
    <row r="104" spans="1:6" x14ac:dyDescent="0.3">
      <c r="A104" s="1">
        <v>250</v>
      </c>
      <c r="B104" s="1"/>
      <c r="C104" s="15" t="s">
        <v>70</v>
      </c>
      <c r="D104" s="3">
        <f>IFERROR(Private!K104,0)</f>
        <v>-2094846.6500000001</v>
      </c>
      <c r="E104" s="3">
        <f>IFERROR(Public!K104,0)</f>
        <v>-90431.64</v>
      </c>
      <c r="F104" s="3">
        <f>SUM(Table3[[#This Row],[Section 5. B) 8)]:[Section 5. B) 9)]])</f>
        <v>-2185278.29</v>
      </c>
    </row>
    <row r="105" spans="1:6" x14ac:dyDescent="0.3">
      <c r="A105" s="22">
        <v>2040</v>
      </c>
      <c r="B105" s="22"/>
      <c r="C105" s="23" t="s">
        <v>278</v>
      </c>
      <c r="D105" s="3">
        <f>IFERROR(Private!K105,0)</f>
        <v>0</v>
      </c>
      <c r="E105" s="3">
        <f>IFERROR(Public!K105,0)</f>
        <v>-103.07000000000001</v>
      </c>
      <c r="F105" s="3">
        <f>SUM(Table3[[#This Row],[Section 5. B) 8)]:[Section 5. B) 9)]])</f>
        <v>-103.07000000000001</v>
      </c>
    </row>
    <row r="106" spans="1:6" x14ac:dyDescent="0.3">
      <c r="A106" s="1">
        <v>263</v>
      </c>
      <c r="B106" s="1"/>
      <c r="C106" s="15" t="s">
        <v>71</v>
      </c>
      <c r="D106" s="3">
        <f>IFERROR(Private!K106,0)</f>
        <v>0</v>
      </c>
      <c r="E106" s="3">
        <f>IFERROR(Public!K106,0)</f>
        <v>0</v>
      </c>
      <c r="F106" s="3">
        <f>SUM(Table3[[#This Row],[Section 5. B) 8)]:[Section 5. B) 9)]])</f>
        <v>0</v>
      </c>
    </row>
    <row r="107" spans="1:6" x14ac:dyDescent="0.3">
      <c r="A107" s="1">
        <v>264</v>
      </c>
      <c r="B107" s="1"/>
      <c r="C107" s="15" t="s">
        <v>72</v>
      </c>
      <c r="D107" s="3">
        <f>IFERROR(Private!K107,0)</f>
        <v>-70783.31</v>
      </c>
      <c r="E107" s="3">
        <f>IFERROR(Public!K107,0)</f>
        <v>0</v>
      </c>
      <c r="F107" s="3">
        <f>SUM(Table3[[#This Row],[Section 5. B) 8)]:[Section 5. B) 9)]])</f>
        <v>-70783.31</v>
      </c>
    </row>
    <row r="108" spans="1:6" x14ac:dyDescent="0.3">
      <c r="A108" s="1">
        <v>266</v>
      </c>
      <c r="B108" s="1"/>
      <c r="C108" s="15" t="s">
        <v>73</v>
      </c>
      <c r="D108" s="3">
        <f>IFERROR(Private!K108,0)</f>
        <v>-50321.48</v>
      </c>
      <c r="E108" s="3">
        <f>IFERROR(Public!K108,0)</f>
        <v>-76688.58</v>
      </c>
      <c r="F108" s="3">
        <f>SUM(Table3[[#This Row],[Section 5. B) 8)]:[Section 5. B) 9)]])</f>
        <v>-127010.06</v>
      </c>
    </row>
    <row r="109" spans="1:6" x14ac:dyDescent="0.3">
      <c r="A109" s="1">
        <v>387</v>
      </c>
      <c r="B109" s="1"/>
      <c r="C109" s="15" t="s">
        <v>101</v>
      </c>
      <c r="D109" s="3">
        <f>IFERROR(Private!K109,0)</f>
        <v>0</v>
      </c>
      <c r="E109" s="3">
        <f>IFERROR(Public!K109,0)</f>
        <v>0</v>
      </c>
      <c r="F109" s="3">
        <f>SUM(Table3[[#This Row],[Section 5. B) 8)]:[Section 5. B) 9)]])</f>
        <v>0</v>
      </c>
    </row>
    <row r="110" spans="1:6" x14ac:dyDescent="0.3">
      <c r="A110" s="1">
        <v>1401</v>
      </c>
      <c r="B110" s="1"/>
      <c r="C110" s="15" t="s">
        <v>75</v>
      </c>
      <c r="D110" s="3">
        <f>IFERROR(Private!K110,0)</f>
        <v>0</v>
      </c>
      <c r="E110" s="3">
        <f>IFERROR(Public!K110,0)</f>
        <v>0</v>
      </c>
      <c r="F110" s="3">
        <f>SUM(Table3[[#This Row],[Section 5. B) 8)]:[Section 5. B) 9)]])</f>
        <v>0</v>
      </c>
    </row>
    <row r="111" spans="1:6" x14ac:dyDescent="0.3">
      <c r="A111" s="1">
        <v>277</v>
      </c>
      <c r="B111" s="1">
        <v>896</v>
      </c>
      <c r="C111" s="15" t="s">
        <v>76</v>
      </c>
      <c r="D111" s="3">
        <f>IFERROR(Private!K111,0)</f>
        <v>0</v>
      </c>
      <c r="E111" s="3">
        <f>IFERROR(Public!K111,0)</f>
        <v>0</v>
      </c>
      <c r="F111" s="3">
        <f>SUM(Table3[[#This Row],[Section 5. B) 8)]:[Section 5. B) 9)]])</f>
        <v>0</v>
      </c>
    </row>
    <row r="112" spans="1:6" x14ac:dyDescent="0.3">
      <c r="A112" s="1">
        <v>1412</v>
      </c>
      <c r="B112" s="1">
        <v>896</v>
      </c>
      <c r="C112" s="15" t="s">
        <v>77</v>
      </c>
      <c r="D112" s="3">
        <f>IFERROR(Private!K112,0)</f>
        <v>0</v>
      </c>
      <c r="E112" s="3">
        <f>IFERROR(Public!K112,0)</f>
        <v>0</v>
      </c>
      <c r="F112" s="3">
        <f>SUM(Table3[[#This Row],[Section 5. B) 8)]:[Section 5. B) 9)]])</f>
        <v>0</v>
      </c>
    </row>
    <row r="113" spans="1:6" x14ac:dyDescent="0.3">
      <c r="A113" s="1">
        <v>281</v>
      </c>
      <c r="B113" s="1">
        <v>890</v>
      </c>
      <c r="C113" s="15" t="s">
        <v>78</v>
      </c>
      <c r="D113" s="3">
        <f>IFERROR(Private!K113,0)</f>
        <v>0</v>
      </c>
      <c r="E113" s="3">
        <f>IFERROR(Public!K113,0)</f>
        <v>0</v>
      </c>
      <c r="F113" s="3">
        <f>SUM(Table3[[#This Row],[Section 5. B) 8)]:[Section 5. B) 9)]])</f>
        <v>0</v>
      </c>
    </row>
    <row r="114" spans="1:6" x14ac:dyDescent="0.3">
      <c r="A114" s="1">
        <v>282</v>
      </c>
      <c r="B114" s="1">
        <v>862</v>
      </c>
      <c r="C114" s="15" t="s">
        <v>79</v>
      </c>
      <c r="D114" s="3">
        <f>IFERROR(Private!K114,0)</f>
        <v>0</v>
      </c>
      <c r="E114" s="3">
        <f>IFERROR(Public!K114,0)</f>
        <v>-9267.5299999999988</v>
      </c>
      <c r="F114" s="3">
        <f>SUM(Table3[[#This Row],[Section 5. B) 8)]:[Section 5. B) 9)]])</f>
        <v>-9267.5299999999988</v>
      </c>
    </row>
    <row r="115" spans="1:6" x14ac:dyDescent="0.3">
      <c r="A115" s="1">
        <v>1501</v>
      </c>
      <c r="B115" s="1"/>
      <c r="C115" s="17" t="s">
        <v>271</v>
      </c>
      <c r="D115" s="3">
        <f>IFERROR(Private!K115,0)</f>
        <v>-4315.24</v>
      </c>
      <c r="E115" s="3">
        <f>IFERROR(Public!K115,0)</f>
        <v>0</v>
      </c>
      <c r="F115" s="3">
        <f>SUM(Table3[[#This Row],[Section 5. B) 8)]:[Section 5. B) 9)]])</f>
        <v>-4315.24</v>
      </c>
    </row>
    <row r="116" spans="1:6" x14ac:dyDescent="0.3">
      <c r="A116" s="1">
        <v>1762</v>
      </c>
      <c r="B116" s="1"/>
      <c r="C116" s="17" t="s">
        <v>283</v>
      </c>
      <c r="D116" s="3">
        <f>IFERROR(Private!K116,0)</f>
        <v>0</v>
      </c>
      <c r="E116" s="3">
        <f>IFERROR(Public!K116,0)</f>
        <v>0</v>
      </c>
      <c r="F116" s="3">
        <f>SUM(Table3[[#This Row],[Section 5. B) 8)]:[Section 5. B) 9)]])</f>
        <v>0</v>
      </c>
    </row>
    <row r="117" spans="1:6" x14ac:dyDescent="0.3">
      <c r="A117" s="1">
        <v>1672</v>
      </c>
      <c r="B117" s="1"/>
      <c r="C117" s="17" t="s">
        <v>261</v>
      </c>
      <c r="D117" s="3">
        <f>IFERROR(Private!K117,0)</f>
        <v>0</v>
      </c>
      <c r="E117" s="3">
        <f>IFERROR(Public!K117,0)</f>
        <v>0</v>
      </c>
      <c r="F117" s="3">
        <f>SUM(Table3[[#This Row],[Section 5. B) 8)]:[Section 5. B) 9)]])</f>
        <v>0</v>
      </c>
    </row>
    <row r="118" spans="1:6" x14ac:dyDescent="0.3">
      <c r="A118" s="1">
        <v>1739</v>
      </c>
      <c r="B118" s="1"/>
      <c r="C118" s="17" t="s">
        <v>272</v>
      </c>
      <c r="D118" s="3">
        <f>IFERROR(Private!K118,0)</f>
        <v>0</v>
      </c>
      <c r="E118" s="3">
        <f>IFERROR(Public!K118,0)</f>
        <v>0</v>
      </c>
      <c r="F118" s="3">
        <f>SUM(Table3[[#This Row],[Section 5. B) 8)]:[Section 5. B) 9)]])</f>
        <v>0</v>
      </c>
    </row>
    <row r="119" spans="1:6" x14ac:dyDescent="0.3">
      <c r="A119" s="1">
        <v>290</v>
      </c>
      <c r="B119" s="1">
        <v>896</v>
      </c>
      <c r="C119" s="15" t="s">
        <v>80</v>
      </c>
      <c r="D119" s="3">
        <f>IFERROR(Private!K119,0)</f>
        <v>0</v>
      </c>
      <c r="E119" s="3">
        <f>IFERROR(Public!K119,0)</f>
        <v>0</v>
      </c>
      <c r="F119" s="3">
        <f>SUM(Table3[[#This Row],[Section 5. B) 8)]:[Section 5. B) 9)]])</f>
        <v>0</v>
      </c>
    </row>
    <row r="120" spans="1:6" x14ac:dyDescent="0.3">
      <c r="A120" s="1">
        <v>293</v>
      </c>
      <c r="B120" s="1">
        <v>890</v>
      </c>
      <c r="C120" s="15" t="s">
        <v>81</v>
      </c>
      <c r="D120" s="3">
        <f>IFERROR(Private!K120,0)</f>
        <v>0</v>
      </c>
      <c r="E120" s="3">
        <f>IFERROR(Public!K120,0)</f>
        <v>0</v>
      </c>
      <c r="F120" s="3">
        <f>SUM(Table3[[#This Row],[Section 5. B) 8)]:[Section 5. B) 9)]])</f>
        <v>0</v>
      </c>
    </row>
    <row r="121" spans="1:6" x14ac:dyDescent="0.3">
      <c r="A121" s="1">
        <v>548</v>
      </c>
      <c r="B121" s="1"/>
      <c r="C121" s="15" t="s">
        <v>140</v>
      </c>
      <c r="D121" s="3">
        <f>IFERROR(Private!K121,0)</f>
        <v>0</v>
      </c>
      <c r="E121" s="3">
        <f>IFERROR(Public!K121,0)</f>
        <v>-766.53</v>
      </c>
      <c r="F121" s="3">
        <f>SUM(Table3[[#This Row],[Section 5. B) 8)]:[Section 5. B) 9)]])</f>
        <v>-766.53</v>
      </c>
    </row>
    <row r="122" spans="1:6" x14ac:dyDescent="0.3">
      <c r="A122" s="1">
        <v>294</v>
      </c>
      <c r="B122" s="1">
        <v>866</v>
      </c>
      <c r="C122" s="15" t="s">
        <v>82</v>
      </c>
      <c r="D122" s="3">
        <f>IFERROR(Private!K122,0)</f>
        <v>151.13</v>
      </c>
      <c r="E122" s="3">
        <f>IFERROR(Public!K122,0)</f>
        <v>0</v>
      </c>
      <c r="F122" s="3">
        <f>SUM(Table3[[#This Row],[Section 5. B) 8)]:[Section 5. B) 9)]])</f>
        <v>151.13</v>
      </c>
    </row>
    <row r="123" spans="1:6" x14ac:dyDescent="0.3">
      <c r="A123" s="1">
        <v>296</v>
      </c>
      <c r="B123" s="1"/>
      <c r="C123" s="15" t="s">
        <v>83</v>
      </c>
      <c r="D123" s="3">
        <f>IFERROR(Private!K123,0)</f>
        <v>-34702.39</v>
      </c>
      <c r="E123" s="3">
        <f>IFERROR(Public!K123,0)</f>
        <v>-318.61</v>
      </c>
      <c r="F123" s="3">
        <f>SUM(Table3[[#This Row],[Section 5. B) 8)]:[Section 5. B) 9)]])</f>
        <v>-35021</v>
      </c>
    </row>
    <row r="124" spans="1:6" x14ac:dyDescent="0.3">
      <c r="A124" s="1">
        <v>298</v>
      </c>
      <c r="B124" s="1"/>
      <c r="C124" s="15" t="s">
        <v>84</v>
      </c>
      <c r="D124" s="3">
        <f>IFERROR(Private!K124,0)</f>
        <v>-69798.02</v>
      </c>
      <c r="E124" s="3">
        <f>IFERROR(Public!K124,0)</f>
        <v>0</v>
      </c>
      <c r="F124" s="3">
        <f>SUM(Table3[[#This Row],[Section 5. B) 8)]:[Section 5. B) 9)]])</f>
        <v>-69798.02</v>
      </c>
    </row>
    <row r="125" spans="1:6" x14ac:dyDescent="0.3">
      <c r="A125" s="1">
        <v>304</v>
      </c>
      <c r="B125" s="1"/>
      <c r="C125" s="15" t="s">
        <v>85</v>
      </c>
      <c r="D125" s="3">
        <f>IFERROR(Private!K125,0)</f>
        <v>0</v>
      </c>
      <c r="E125" s="3">
        <f>IFERROR(Public!K125,0)</f>
        <v>0</v>
      </c>
      <c r="F125" s="3">
        <f>SUM(Table3[[#This Row],[Section 5. B) 8)]:[Section 5. B) 9)]])</f>
        <v>0</v>
      </c>
    </row>
    <row r="126" spans="1:6" x14ac:dyDescent="0.3">
      <c r="A126" s="1">
        <v>1058</v>
      </c>
      <c r="B126" s="1"/>
      <c r="C126" s="15" t="s">
        <v>231</v>
      </c>
      <c r="D126" s="3">
        <f>IFERROR(Private!K126,0)</f>
        <v>0</v>
      </c>
      <c r="E126" s="3">
        <f>IFERROR(Public!K126,0)</f>
        <v>0</v>
      </c>
      <c r="F126" s="3">
        <f>SUM(Table3[[#This Row],[Section 5. B) 8)]:[Section 5. B) 9)]])</f>
        <v>0</v>
      </c>
    </row>
    <row r="127" spans="1:6" x14ac:dyDescent="0.3">
      <c r="A127" s="20">
        <v>1995</v>
      </c>
      <c r="B127" s="20"/>
      <c r="C127" s="21" t="s">
        <v>274</v>
      </c>
      <c r="D127" s="3">
        <f>IFERROR(Private!K127,0)</f>
        <v>0</v>
      </c>
      <c r="E127" s="3">
        <f>IFERROR(Public!K127,0)</f>
        <v>0</v>
      </c>
      <c r="F127" s="3">
        <f>SUM(Table3[[#This Row],[Section 5. B) 8)]:[Section 5. B) 9)]])</f>
        <v>0</v>
      </c>
    </row>
    <row r="128" spans="1:6" x14ac:dyDescent="0.3">
      <c r="A128" s="1">
        <v>311</v>
      </c>
      <c r="B128" s="1">
        <v>891</v>
      </c>
      <c r="C128" s="15" t="s">
        <v>86</v>
      </c>
      <c r="D128" s="3">
        <f>IFERROR(Private!K128,0)</f>
        <v>0</v>
      </c>
      <c r="E128" s="3">
        <f>IFERROR(Public!K128,0)</f>
        <v>0</v>
      </c>
      <c r="F128" s="3">
        <f>SUM(Table3[[#This Row],[Section 5. B) 8)]:[Section 5. B) 9)]])</f>
        <v>0</v>
      </c>
    </row>
    <row r="129" spans="1:6" x14ac:dyDescent="0.3">
      <c r="A129" s="1">
        <v>616</v>
      </c>
      <c r="B129" s="1">
        <v>895</v>
      </c>
      <c r="C129" s="15" t="s">
        <v>150</v>
      </c>
      <c r="D129" s="3">
        <f>IFERROR(Private!K129,0)</f>
        <v>0</v>
      </c>
      <c r="E129" s="3">
        <f>IFERROR(Public!K129,0)</f>
        <v>0</v>
      </c>
      <c r="F129" s="3">
        <f>SUM(Table3[[#This Row],[Section 5. B) 8)]:[Section 5. B) 9)]])</f>
        <v>0</v>
      </c>
    </row>
    <row r="130" spans="1:6" x14ac:dyDescent="0.3">
      <c r="A130" s="1">
        <v>696</v>
      </c>
      <c r="B130" s="1">
        <v>895</v>
      </c>
      <c r="C130" s="15" t="s">
        <v>161</v>
      </c>
      <c r="D130" s="3">
        <f>IFERROR(Private!K130,0)</f>
        <v>0</v>
      </c>
      <c r="E130" s="3">
        <f>IFERROR(Public!K130,0)</f>
        <v>-1816.6100000000001</v>
      </c>
      <c r="F130" s="3">
        <f>SUM(Table3[[#This Row],[Section 5. B) 8)]:[Section 5. B) 9)]])</f>
        <v>-1816.6100000000001</v>
      </c>
    </row>
    <row r="131" spans="1:6" x14ac:dyDescent="0.3">
      <c r="A131" s="1">
        <v>798</v>
      </c>
      <c r="B131" s="1">
        <v>894</v>
      </c>
      <c r="C131" s="15" t="s">
        <v>175</v>
      </c>
      <c r="D131" s="3">
        <f>IFERROR(Private!K131,0)</f>
        <v>-4065.5</v>
      </c>
      <c r="E131" s="3">
        <f>IFERROR(Public!K131,0)</f>
        <v>-69722.11</v>
      </c>
      <c r="F131" s="3">
        <f>SUM(Table3[[#This Row],[Section 5. B) 8)]:[Section 5. B) 9)]])</f>
        <v>-73787.61</v>
      </c>
    </row>
    <row r="132" spans="1:6" x14ac:dyDescent="0.3">
      <c r="A132" s="1">
        <v>994</v>
      </c>
      <c r="B132" s="1">
        <v>891</v>
      </c>
      <c r="C132" s="15" t="s">
        <v>195</v>
      </c>
      <c r="D132" s="3">
        <f>IFERROR(Private!K132,0)</f>
        <v>0</v>
      </c>
      <c r="E132" s="3">
        <f>IFERROR(Public!K132,0)</f>
        <v>0</v>
      </c>
      <c r="F132" s="3">
        <f>SUM(Table3[[#This Row],[Section 5. B) 8)]:[Section 5. B) 9)]])</f>
        <v>0</v>
      </c>
    </row>
    <row r="133" spans="1:6" x14ac:dyDescent="0.3">
      <c r="A133" s="1">
        <v>1036</v>
      </c>
      <c r="B133" s="1">
        <v>891</v>
      </c>
      <c r="C133" s="15" t="s">
        <v>226</v>
      </c>
      <c r="D133" s="3">
        <f>IFERROR(Private!K133,0)</f>
        <v>0</v>
      </c>
      <c r="E133" s="3">
        <f>IFERROR(Public!K133,0)</f>
        <v>0</v>
      </c>
      <c r="F133" s="3">
        <f>SUM(Table3[[#This Row],[Section 5. B) 8)]:[Section 5. B) 9)]])</f>
        <v>0</v>
      </c>
    </row>
    <row r="134" spans="1:6" x14ac:dyDescent="0.3">
      <c r="A134" s="1">
        <v>315</v>
      </c>
      <c r="B134" s="1"/>
      <c r="C134" s="15" t="s">
        <v>87</v>
      </c>
      <c r="D134" s="3">
        <f>IFERROR(Private!K134,0)</f>
        <v>0</v>
      </c>
      <c r="E134" s="3">
        <f>IFERROR(Public!K134,0)</f>
        <v>0</v>
      </c>
      <c r="F134" s="3">
        <f>SUM(Table3[[#This Row],[Section 5. B) 8)]:[Section 5. B) 9)]])</f>
        <v>0</v>
      </c>
    </row>
    <row r="135" spans="1:6" x14ac:dyDescent="0.3">
      <c r="A135" s="1">
        <v>317</v>
      </c>
      <c r="B135" s="1"/>
      <c r="C135" s="15" t="s">
        <v>89</v>
      </c>
      <c r="D135" s="3">
        <f>IFERROR(Private!K135,0)</f>
        <v>0</v>
      </c>
      <c r="E135" s="3">
        <f>IFERROR(Public!K135,0)</f>
        <v>-1652.37</v>
      </c>
      <c r="F135" s="3">
        <f>SUM(Table3[[#This Row],[Section 5. B) 8)]:[Section 5. B) 9)]])</f>
        <v>-1652.37</v>
      </c>
    </row>
    <row r="136" spans="1:6" x14ac:dyDescent="0.3">
      <c r="A136" s="1">
        <v>316</v>
      </c>
      <c r="B136" s="1">
        <v>893</v>
      </c>
      <c r="C136" s="15" t="s">
        <v>88</v>
      </c>
      <c r="D136" s="3">
        <f>IFERROR(Private!K136,0)</f>
        <v>0</v>
      </c>
      <c r="E136" s="3">
        <f>IFERROR(Public!K136,0)</f>
        <v>0</v>
      </c>
      <c r="F136" s="3">
        <f>SUM(Table3[[#This Row],[Section 5. B) 8)]:[Section 5. B) 9)]])</f>
        <v>0</v>
      </c>
    </row>
    <row r="137" spans="1:6" x14ac:dyDescent="0.3">
      <c r="A137" s="1">
        <v>319</v>
      </c>
      <c r="B137" s="1">
        <v>893</v>
      </c>
      <c r="C137" s="15" t="s">
        <v>90</v>
      </c>
      <c r="D137" s="3">
        <f>IFERROR(Private!K137,0)</f>
        <v>0</v>
      </c>
      <c r="E137" s="3">
        <f>IFERROR(Public!K137,0)</f>
        <v>0</v>
      </c>
      <c r="F137" s="3">
        <f>SUM(Table3[[#This Row],[Section 5. B) 8)]:[Section 5. B) 9)]])</f>
        <v>0</v>
      </c>
    </row>
    <row r="138" spans="1:6" x14ac:dyDescent="0.3">
      <c r="A138" s="1">
        <v>321</v>
      </c>
      <c r="B138" s="1">
        <v>896</v>
      </c>
      <c r="C138" s="15" t="s">
        <v>91</v>
      </c>
      <c r="D138" s="3">
        <f>IFERROR(Private!K138,0)</f>
        <v>0</v>
      </c>
      <c r="E138" s="3">
        <f>IFERROR(Public!K138,0)</f>
        <v>0</v>
      </c>
      <c r="F138" s="3">
        <f>SUM(Table3[[#This Row],[Section 5. B) 8)]:[Section 5. B) 9)]])</f>
        <v>0</v>
      </c>
    </row>
    <row r="139" spans="1:6" x14ac:dyDescent="0.3">
      <c r="A139" s="1">
        <v>1735</v>
      </c>
      <c r="B139" s="1"/>
      <c r="C139" s="15" t="s">
        <v>249</v>
      </c>
      <c r="D139" s="3">
        <f>IFERROR(Private!K139,0)</f>
        <v>0</v>
      </c>
      <c r="E139" s="3">
        <f>IFERROR(Public!K139,0)</f>
        <v>0</v>
      </c>
      <c r="F139" s="3">
        <f>SUM(Table3[[#This Row],[Section 5. B) 8)]:[Section 5. B) 9)]])</f>
        <v>0</v>
      </c>
    </row>
    <row r="140" spans="1:6" x14ac:dyDescent="0.3">
      <c r="A140" s="1">
        <v>335</v>
      </c>
      <c r="B140" s="1">
        <v>848</v>
      </c>
      <c r="C140" s="15" t="s">
        <v>92</v>
      </c>
      <c r="D140" s="3">
        <f>IFERROR(Private!K140,0)</f>
        <v>0</v>
      </c>
      <c r="E140" s="3">
        <f>IFERROR(Public!K140,0)</f>
        <v>0</v>
      </c>
      <c r="F140" s="3">
        <f>SUM(Table3[[#This Row],[Section 5. B) 8)]:[Section 5. B) 9)]])</f>
        <v>0</v>
      </c>
    </row>
    <row r="141" spans="1:6" x14ac:dyDescent="0.3">
      <c r="A141" s="1">
        <v>342</v>
      </c>
      <c r="B141" s="1">
        <v>847</v>
      </c>
      <c r="C141" s="15" t="s">
        <v>93</v>
      </c>
      <c r="D141" s="3">
        <f>IFERROR(Private!K141,0)</f>
        <v>0</v>
      </c>
      <c r="E141" s="3">
        <f>IFERROR(Public!K141,0)</f>
        <v>0</v>
      </c>
      <c r="F141" s="3">
        <f>SUM(Table3[[#This Row],[Section 5. B) 8)]:[Section 5. B) 9)]])</f>
        <v>0</v>
      </c>
    </row>
    <row r="142" spans="1:6" x14ac:dyDescent="0.3">
      <c r="A142" s="1">
        <v>345</v>
      </c>
      <c r="B142" s="1"/>
      <c r="C142" s="15" t="s">
        <v>94</v>
      </c>
      <c r="D142" s="3">
        <f>IFERROR(Private!K142,0)</f>
        <v>0</v>
      </c>
      <c r="E142" s="3">
        <f>IFERROR(Public!K142,0)</f>
        <v>0</v>
      </c>
      <c r="F142" s="3">
        <f>SUM(Table3[[#This Row],[Section 5. B) 8)]:[Section 5. B) 9)]])</f>
        <v>0</v>
      </c>
    </row>
    <row r="143" spans="1:6" x14ac:dyDescent="0.3">
      <c r="A143" s="1">
        <v>349</v>
      </c>
      <c r="B143" s="1">
        <v>877</v>
      </c>
      <c r="C143" s="15" t="s">
        <v>95</v>
      </c>
      <c r="D143" s="3">
        <f>IFERROR(Private!K143,0)</f>
        <v>0</v>
      </c>
      <c r="E143" s="3">
        <f>IFERROR(Public!K143,0)</f>
        <v>0</v>
      </c>
      <c r="F143" s="3">
        <f>SUM(Table3[[#This Row],[Section 5. B) 8)]:[Section 5. B) 9)]])</f>
        <v>0</v>
      </c>
    </row>
    <row r="144" spans="1:6" x14ac:dyDescent="0.3">
      <c r="A144" s="1">
        <v>351</v>
      </c>
      <c r="B144" s="1"/>
      <c r="C144" s="15" t="s">
        <v>96</v>
      </c>
      <c r="D144" s="3">
        <f>IFERROR(Private!K144,0)</f>
        <v>0</v>
      </c>
      <c r="E144" s="3">
        <f>IFERROR(Public!K144,0)</f>
        <v>0</v>
      </c>
      <c r="F144" s="3">
        <f>SUM(Table3[[#This Row],[Section 5. B) 8)]:[Section 5. B) 9)]])</f>
        <v>0</v>
      </c>
    </row>
    <row r="145" spans="1:6" x14ac:dyDescent="0.3">
      <c r="A145" s="1">
        <v>353</v>
      </c>
      <c r="B145" s="1">
        <v>877</v>
      </c>
      <c r="C145" s="15" t="s">
        <v>97</v>
      </c>
      <c r="D145" s="3">
        <f>IFERROR(Private!K145,0)</f>
        <v>0</v>
      </c>
      <c r="E145" s="3">
        <f>IFERROR(Public!K145,0)</f>
        <v>0</v>
      </c>
      <c r="F145" s="3">
        <f>SUM(Table3[[#This Row],[Section 5. B) 8)]:[Section 5. B) 9)]])</f>
        <v>0</v>
      </c>
    </row>
    <row r="146" spans="1:6" x14ac:dyDescent="0.3">
      <c r="A146" s="1">
        <v>1013</v>
      </c>
      <c r="B146" s="1"/>
      <c r="C146" s="15" t="s">
        <v>198</v>
      </c>
      <c r="D146" s="3">
        <f>IFERROR(Private!K146,0)</f>
        <v>0</v>
      </c>
      <c r="E146" s="3">
        <f>IFERROR(Public!K146,0)</f>
        <v>-46588.62</v>
      </c>
      <c r="F146" s="3">
        <f>SUM(Table3[[#This Row],[Section 5. B) 8)]:[Section 5. B) 9)]])</f>
        <v>-46588.62</v>
      </c>
    </row>
    <row r="147" spans="1:6" x14ac:dyDescent="0.3">
      <c r="A147" s="1">
        <v>359</v>
      </c>
      <c r="B147" s="1"/>
      <c r="C147" s="15" t="s">
        <v>98</v>
      </c>
      <c r="D147" s="3">
        <f>IFERROR(Private!K147,0)</f>
        <v>0</v>
      </c>
      <c r="E147" s="3">
        <f>IFERROR(Public!K147,0)</f>
        <v>0</v>
      </c>
      <c r="F147" s="3">
        <f>SUM(Table3[[#This Row],[Section 5. B) 8)]:[Section 5. B) 9)]])</f>
        <v>0</v>
      </c>
    </row>
    <row r="148" spans="1:6" x14ac:dyDescent="0.3">
      <c r="A148" s="1">
        <v>1509</v>
      </c>
      <c r="B148" s="1"/>
      <c r="C148" s="15" t="s">
        <v>99</v>
      </c>
      <c r="D148" s="3">
        <f>IFERROR(Private!K148,0)</f>
        <v>0</v>
      </c>
      <c r="E148" s="3">
        <f>IFERROR(Public!K148,0)</f>
        <v>0</v>
      </c>
      <c r="F148" s="3">
        <f>SUM(Table3[[#This Row],[Section 5. B) 8)]:[Section 5. B) 9)]])</f>
        <v>0</v>
      </c>
    </row>
    <row r="149" spans="1:6" x14ac:dyDescent="0.3">
      <c r="A149" s="1">
        <v>364</v>
      </c>
      <c r="B149" s="1"/>
      <c r="C149" s="15" t="s">
        <v>100</v>
      </c>
      <c r="D149" s="3">
        <f>IFERROR(Private!K149,0)</f>
        <v>-382266.65</v>
      </c>
      <c r="E149" s="3">
        <f>IFERROR(Public!K149,0)</f>
        <v>-57048.03</v>
      </c>
      <c r="F149" s="3">
        <f>SUM(Table3[[#This Row],[Section 5. B) 8)]:[Section 5. B) 9)]])</f>
        <v>-439314.68000000005</v>
      </c>
    </row>
    <row r="150" spans="1:6" x14ac:dyDescent="0.3">
      <c r="A150" s="1">
        <v>389</v>
      </c>
      <c r="B150" s="1">
        <v>890</v>
      </c>
      <c r="C150" s="15" t="s">
        <v>102</v>
      </c>
      <c r="D150" s="3">
        <f>IFERROR(Private!K150,0)</f>
        <v>0</v>
      </c>
      <c r="E150" s="3">
        <f>IFERROR(Public!K150,0)</f>
        <v>-16296.149999999998</v>
      </c>
      <c r="F150" s="3">
        <f>SUM(Table3[[#This Row],[Section 5. B) 8)]:[Section 5. B) 9)]])</f>
        <v>-16296.149999999998</v>
      </c>
    </row>
    <row r="151" spans="1:6" x14ac:dyDescent="0.3">
      <c r="A151" s="1">
        <v>399</v>
      </c>
      <c r="B151" s="1">
        <v>890</v>
      </c>
      <c r="C151" s="15" t="s">
        <v>103</v>
      </c>
      <c r="D151" s="3">
        <f>IFERROR(Private!K151,0)</f>
        <v>0</v>
      </c>
      <c r="E151" s="3">
        <f>IFERROR(Public!K151,0)</f>
        <v>0</v>
      </c>
      <c r="F151" s="3">
        <f>SUM(Table3[[#This Row],[Section 5. B) 8)]:[Section 5. B) 9)]])</f>
        <v>0</v>
      </c>
    </row>
    <row r="152" spans="1:6" x14ac:dyDescent="0.3">
      <c r="A152" s="55">
        <v>2195</v>
      </c>
      <c r="B152" s="55"/>
      <c r="C152" s="56" t="s">
        <v>297</v>
      </c>
      <c r="D152" s="3">
        <f>IFERROR(Private!K152,0)</f>
        <v>-28289.9</v>
      </c>
      <c r="E152" s="3">
        <f>IFERROR(Public!K152,0)</f>
        <v>0</v>
      </c>
      <c r="F152" s="3">
        <f>SUM(Table3[[#This Row],[Section 5. B) 8)]:[Section 5. B) 9)]])</f>
        <v>-28289.9</v>
      </c>
    </row>
    <row r="153" spans="1:6" x14ac:dyDescent="0.3">
      <c r="A153" s="1">
        <v>405</v>
      </c>
      <c r="B153" s="1">
        <v>877</v>
      </c>
      <c r="C153" s="15" t="s">
        <v>104</v>
      </c>
      <c r="D153" s="3">
        <f>IFERROR(Private!K153,0)</f>
        <v>0</v>
      </c>
      <c r="E153" s="3">
        <f>IFERROR(Public!K153,0)</f>
        <v>-25828.29</v>
      </c>
      <c r="F153" s="3">
        <f>SUM(Table3[[#This Row],[Section 5. B) 8)]:[Section 5. B) 9)]])</f>
        <v>-25828.29</v>
      </c>
    </row>
    <row r="154" spans="1:6" x14ac:dyDescent="0.3">
      <c r="A154" s="1">
        <v>408</v>
      </c>
      <c r="B154" s="1">
        <v>896</v>
      </c>
      <c r="C154" s="15" t="s">
        <v>105</v>
      </c>
      <c r="D154" s="3">
        <f>IFERROR(Private!K154,0)</f>
        <v>0</v>
      </c>
      <c r="E154" s="3">
        <f>IFERROR(Public!K154,0)</f>
        <v>0</v>
      </c>
      <c r="F154" s="3">
        <f>SUM(Table3[[#This Row],[Section 5. B) 8)]:[Section 5. B) 9)]])</f>
        <v>0</v>
      </c>
    </row>
    <row r="155" spans="1:6" x14ac:dyDescent="0.3">
      <c r="A155" s="1">
        <v>1438</v>
      </c>
      <c r="B155" s="1"/>
      <c r="C155" s="15" t="s">
        <v>199</v>
      </c>
      <c r="D155" s="3">
        <f>IFERROR(Private!K155,0)</f>
        <v>-120639.14</v>
      </c>
      <c r="E155" s="3">
        <f>IFERROR(Public!K155,0)</f>
        <v>0</v>
      </c>
      <c r="F155" s="3">
        <f>SUM(Table3[[#This Row],[Section 5. B) 8)]:[Section 5. B) 9)]])</f>
        <v>-120639.14</v>
      </c>
    </row>
    <row r="156" spans="1:6" x14ac:dyDescent="0.3">
      <c r="A156" s="1">
        <v>1445</v>
      </c>
      <c r="B156" s="1"/>
      <c r="C156" s="15" t="s">
        <v>200</v>
      </c>
      <c r="D156" s="3">
        <f>IFERROR(Private!K156,0)</f>
        <v>-429597.73000000004</v>
      </c>
      <c r="E156" s="3">
        <f>IFERROR(Public!K156,0)</f>
        <v>-9026.4599999999991</v>
      </c>
      <c r="F156" s="3">
        <f>SUM(Table3[[#This Row],[Section 5. B) 8)]:[Section 5. B) 9)]])</f>
        <v>-438624.19000000006</v>
      </c>
    </row>
    <row r="157" spans="1:6" x14ac:dyDescent="0.3">
      <c r="A157" s="1">
        <v>561</v>
      </c>
      <c r="B157" s="1"/>
      <c r="C157" s="15" t="s">
        <v>145</v>
      </c>
      <c r="D157" s="3">
        <f>IFERROR(Private!K157,0)</f>
        <v>-148581.35</v>
      </c>
      <c r="E157" s="3">
        <f>IFERROR(Public!K157,0)</f>
        <v>-10055.800000000001</v>
      </c>
      <c r="F157" s="3">
        <f>SUM(Table3[[#This Row],[Section 5. B) 8)]:[Section 5. B) 9)]])</f>
        <v>-158637.15</v>
      </c>
    </row>
    <row r="158" spans="1:6" x14ac:dyDescent="0.3">
      <c r="A158" s="1">
        <v>1446</v>
      </c>
      <c r="B158" s="1"/>
      <c r="C158" s="15" t="s">
        <v>201</v>
      </c>
      <c r="D158" s="3">
        <f>IFERROR(Private!K158,0)</f>
        <v>-351591.25</v>
      </c>
      <c r="E158" s="3">
        <f>IFERROR(Public!K158,0)</f>
        <v>-21128.33</v>
      </c>
      <c r="F158" s="3">
        <f>SUM(Table3[[#This Row],[Section 5. B) 8)]:[Section 5. B) 9)]])</f>
        <v>-372719.58</v>
      </c>
    </row>
    <row r="159" spans="1:6" x14ac:dyDescent="0.3">
      <c r="A159" s="1">
        <v>1449</v>
      </c>
      <c r="B159" s="1"/>
      <c r="C159" s="15" t="s">
        <v>202</v>
      </c>
      <c r="D159" s="3">
        <f>IFERROR(Private!K159,0)</f>
        <v>-23845.32</v>
      </c>
      <c r="E159" s="3">
        <f>IFERROR(Public!K159,0)</f>
        <v>0</v>
      </c>
      <c r="F159" s="3">
        <f>SUM(Table3[[#This Row],[Section 5. B) 8)]:[Section 5. B) 9)]])</f>
        <v>-23845.32</v>
      </c>
    </row>
    <row r="160" spans="1:6" x14ac:dyDescent="0.3">
      <c r="A160" s="1">
        <v>587</v>
      </c>
      <c r="B160" s="1"/>
      <c r="C160" s="15" t="s">
        <v>147</v>
      </c>
      <c r="D160" s="3">
        <f>IFERROR(Private!K160,0)</f>
        <v>-110327.36</v>
      </c>
      <c r="E160" s="3">
        <f>IFERROR(Public!K160,0)</f>
        <v>-32304.799999999999</v>
      </c>
      <c r="F160" s="3">
        <f>SUM(Table3[[#This Row],[Section 5. B) 8)]:[Section 5. B) 9)]])</f>
        <v>-142632.16</v>
      </c>
    </row>
    <row r="161" spans="1:6" x14ac:dyDescent="0.3">
      <c r="A161" s="1">
        <v>601</v>
      </c>
      <c r="B161" s="1"/>
      <c r="C161" s="15" t="s">
        <v>148</v>
      </c>
      <c r="D161" s="3">
        <f>IFERROR(Private!K161,0)</f>
        <v>0</v>
      </c>
      <c r="E161" s="3">
        <f>IFERROR(Public!K161,0)</f>
        <v>0</v>
      </c>
      <c r="F161" s="3">
        <f>SUM(Table3[[#This Row],[Section 5. B) 8)]:[Section 5. B) 9)]])</f>
        <v>0</v>
      </c>
    </row>
    <row r="162" spans="1:6" x14ac:dyDescent="0.3">
      <c r="A162" s="1">
        <v>603</v>
      </c>
      <c r="B162" s="1"/>
      <c r="C162" s="15" t="s">
        <v>149</v>
      </c>
      <c r="D162" s="3">
        <f>IFERROR(Private!K162,0)</f>
        <v>0</v>
      </c>
      <c r="E162" s="3">
        <f>IFERROR(Public!K162,0)</f>
        <v>0</v>
      </c>
      <c r="F162" s="3">
        <f>SUM(Table3[[#This Row],[Section 5. B) 8)]:[Section 5. B) 9)]])</f>
        <v>0</v>
      </c>
    </row>
    <row r="163" spans="1:6" x14ac:dyDescent="0.3">
      <c r="A163" s="1">
        <v>1508</v>
      </c>
      <c r="B163" s="1"/>
      <c r="C163" s="15" t="s">
        <v>203</v>
      </c>
      <c r="D163" s="3">
        <f>IFERROR(Private!K163,0)</f>
        <v>-121308.89</v>
      </c>
      <c r="E163" s="3">
        <f>IFERROR(Public!K163,0)</f>
        <v>-149330.01</v>
      </c>
      <c r="F163" s="3">
        <f>SUM(Table3[[#This Row],[Section 5. B) 8)]:[Section 5. B) 9)]])</f>
        <v>-270638.90000000002</v>
      </c>
    </row>
    <row r="164" spans="1:6" x14ac:dyDescent="0.3">
      <c r="A164" s="1">
        <v>1450</v>
      </c>
      <c r="B164" s="1"/>
      <c r="C164" s="15" t="s">
        <v>204</v>
      </c>
      <c r="D164" s="3">
        <f>IFERROR(Private!K164,0)</f>
        <v>-504547.14</v>
      </c>
      <c r="E164" s="3">
        <f>IFERROR(Public!K164,0)</f>
        <v>-45116.5</v>
      </c>
      <c r="F164" s="3">
        <f>SUM(Table3[[#This Row],[Section 5. B) 8)]:[Section 5. B) 9)]])</f>
        <v>-549663.64</v>
      </c>
    </row>
    <row r="165" spans="1:6" x14ac:dyDescent="0.3">
      <c r="A165" s="1">
        <v>617</v>
      </c>
      <c r="B165" s="1"/>
      <c r="C165" s="15" t="s">
        <v>151</v>
      </c>
      <c r="D165" s="3">
        <f>IFERROR(Private!K165,0)</f>
        <v>-189231.16000000003</v>
      </c>
      <c r="E165" s="3">
        <f>IFERROR(Public!K165,0)</f>
        <v>0</v>
      </c>
      <c r="F165" s="3">
        <f>SUM(Table3[[#This Row],[Section 5. B) 8)]:[Section 5. B) 9)]])</f>
        <v>-189231.16000000003</v>
      </c>
    </row>
    <row r="166" spans="1:6" x14ac:dyDescent="0.3">
      <c r="A166" s="1">
        <v>1451</v>
      </c>
      <c r="B166" s="1"/>
      <c r="C166" s="15" t="s">
        <v>205</v>
      </c>
      <c r="D166" s="3">
        <f>IFERROR(Private!K166,0)</f>
        <v>-178378.07</v>
      </c>
      <c r="E166" s="3">
        <f>IFERROR(Public!K166,0)</f>
        <v>0</v>
      </c>
      <c r="F166" s="3">
        <f>SUM(Table3[[#This Row],[Section 5. B) 8)]:[Section 5. B) 9)]])</f>
        <v>-178378.07</v>
      </c>
    </row>
    <row r="167" spans="1:6" x14ac:dyDescent="0.3">
      <c r="A167" s="1">
        <v>1452</v>
      </c>
      <c r="B167" s="1"/>
      <c r="C167" s="15" t="s">
        <v>206</v>
      </c>
      <c r="D167" s="3">
        <f>IFERROR(Private!K167,0)</f>
        <v>-53811.61</v>
      </c>
      <c r="E167" s="3">
        <f>IFERROR(Public!K167,0)</f>
        <v>0</v>
      </c>
      <c r="F167" s="3">
        <f>SUM(Table3[[#This Row],[Section 5. B) 8)]:[Section 5. B) 9)]])</f>
        <v>-53811.61</v>
      </c>
    </row>
    <row r="168" spans="1:6" x14ac:dyDescent="0.3">
      <c r="A168" s="1">
        <v>1455</v>
      </c>
      <c r="B168" s="1"/>
      <c r="C168" s="15" t="s">
        <v>207</v>
      </c>
      <c r="D168" s="3">
        <f>IFERROR(Private!K168,0)</f>
        <v>-91642.7</v>
      </c>
      <c r="E168" s="3">
        <f>IFERROR(Public!K168,0)</f>
        <v>-36320.33</v>
      </c>
      <c r="F168" s="3">
        <f>SUM(Table3[[#This Row],[Section 5. B) 8)]:[Section 5. B) 9)]])</f>
        <v>-127963.03</v>
      </c>
    </row>
    <row r="169" spans="1:6" x14ac:dyDescent="0.3">
      <c r="A169" s="1">
        <v>635</v>
      </c>
      <c r="B169" s="1"/>
      <c r="C169" s="15" t="s">
        <v>155</v>
      </c>
      <c r="D169" s="3">
        <f>IFERROR(Private!K169,0)</f>
        <v>-113226.63</v>
      </c>
      <c r="E169" s="3">
        <f>IFERROR(Public!K169,0)</f>
        <v>-1128.29</v>
      </c>
      <c r="F169" s="3">
        <f>SUM(Table3[[#This Row],[Section 5. B) 8)]:[Section 5. B) 9)]])</f>
        <v>-114354.92</v>
      </c>
    </row>
    <row r="170" spans="1:6" x14ac:dyDescent="0.3">
      <c r="A170" s="1">
        <v>1456</v>
      </c>
      <c r="B170" s="1"/>
      <c r="C170" s="15" t="s">
        <v>208</v>
      </c>
      <c r="D170" s="3">
        <f>IFERROR(Private!K170,0)</f>
        <v>-287507.26</v>
      </c>
      <c r="E170" s="3">
        <f>IFERROR(Public!K170,0)</f>
        <v>-2319.06</v>
      </c>
      <c r="F170" s="3">
        <f>SUM(Table3[[#This Row],[Section 5. B) 8)]:[Section 5. B) 9)]])</f>
        <v>-289826.32</v>
      </c>
    </row>
    <row r="171" spans="1:6" x14ac:dyDescent="0.3">
      <c r="A171" s="1">
        <v>646</v>
      </c>
      <c r="B171" s="1"/>
      <c r="C171" s="15" t="s">
        <v>156</v>
      </c>
      <c r="D171" s="3">
        <f>IFERROR(Private!K171,0)</f>
        <v>-287307.49</v>
      </c>
      <c r="E171" s="3">
        <f>IFERROR(Public!K171,0)</f>
        <v>-32102.16</v>
      </c>
      <c r="F171" s="3">
        <f>SUM(Table3[[#This Row],[Section 5. B) 8)]:[Section 5. B) 9)]])</f>
        <v>-319409.64999999997</v>
      </c>
    </row>
    <row r="172" spans="1:6" x14ac:dyDescent="0.3">
      <c r="A172" s="1">
        <v>1457</v>
      </c>
      <c r="B172" s="1"/>
      <c r="C172" s="15" t="s">
        <v>209</v>
      </c>
      <c r="D172" s="3">
        <f>IFERROR(Private!K172,0)</f>
        <v>-178065.03</v>
      </c>
      <c r="E172" s="3">
        <f>IFERROR(Public!K172,0)</f>
        <v>-41182.31</v>
      </c>
      <c r="F172" s="3">
        <f>SUM(Table3[[#This Row],[Section 5. B) 8)]:[Section 5. B) 9)]])</f>
        <v>-219247.34</v>
      </c>
    </row>
    <row r="173" spans="1:6" x14ac:dyDescent="0.3">
      <c r="A173" s="1">
        <v>1458</v>
      </c>
      <c r="B173" s="1"/>
      <c r="C173" s="15" t="s">
        <v>210</v>
      </c>
      <c r="D173" s="3">
        <f>IFERROR(Private!K173,0)</f>
        <v>-15771.150000000001</v>
      </c>
      <c r="E173" s="3">
        <f>IFERROR(Public!K173,0)</f>
        <v>-9682.49</v>
      </c>
      <c r="F173" s="3">
        <f>SUM(Table3[[#This Row],[Section 5. B) 8)]:[Section 5. B) 9)]])</f>
        <v>-25453.64</v>
      </c>
    </row>
    <row r="174" spans="1:6" x14ac:dyDescent="0.3">
      <c r="A174" s="1">
        <v>1459</v>
      </c>
      <c r="B174" s="1"/>
      <c r="C174" s="15" t="s">
        <v>211</v>
      </c>
      <c r="D174" s="3">
        <f>IFERROR(Private!K174,0)</f>
        <v>-18136.86</v>
      </c>
      <c r="E174" s="3">
        <f>IFERROR(Public!K174,0)</f>
        <v>-29737.17</v>
      </c>
      <c r="F174" s="3">
        <f>SUM(Table3[[#This Row],[Section 5. B) 8)]:[Section 5. B) 9)]])</f>
        <v>-47874.03</v>
      </c>
    </row>
    <row r="175" spans="1:6" x14ac:dyDescent="0.3">
      <c r="A175" s="1">
        <v>1460</v>
      </c>
      <c r="B175" s="1"/>
      <c r="C175" s="15" t="s">
        <v>212</v>
      </c>
      <c r="D175" s="3">
        <f>IFERROR(Private!K175,0)</f>
        <v>-72125.76999999999</v>
      </c>
      <c r="E175" s="3">
        <f>IFERROR(Public!K175,0)</f>
        <v>-11314.19</v>
      </c>
      <c r="F175" s="3">
        <f>SUM(Table3[[#This Row],[Section 5. B) 8)]:[Section 5. B) 9)]])</f>
        <v>-83439.959999999992</v>
      </c>
    </row>
    <row r="176" spans="1:6" x14ac:dyDescent="0.3">
      <c r="A176" s="1">
        <v>1615</v>
      </c>
      <c r="B176" s="1"/>
      <c r="C176" s="15" t="s">
        <v>213</v>
      </c>
      <c r="D176" s="3">
        <f>IFERROR(Private!K176,0)</f>
        <v>-70091.759999999995</v>
      </c>
      <c r="E176" s="3">
        <f>IFERROR(Public!K176,0)</f>
        <v>0</v>
      </c>
      <c r="F176" s="3">
        <f>SUM(Table3[[#This Row],[Section 5. B) 8)]:[Section 5. B) 9)]])</f>
        <v>-70091.759999999995</v>
      </c>
    </row>
    <row r="177" spans="1:6" x14ac:dyDescent="0.3">
      <c r="A177" s="1">
        <v>1461</v>
      </c>
      <c r="B177" s="1"/>
      <c r="C177" s="15" t="s">
        <v>214</v>
      </c>
      <c r="D177" s="3">
        <f>IFERROR(Private!K177,0)</f>
        <v>-119909.94</v>
      </c>
      <c r="E177" s="3">
        <f>IFERROR(Public!K177,0)</f>
        <v>-1888.4299999999998</v>
      </c>
      <c r="F177" s="3">
        <f>SUM(Table3[[#This Row],[Section 5. B) 8)]:[Section 5. B) 9)]])</f>
        <v>-121798.37</v>
      </c>
    </row>
    <row r="178" spans="1:6" x14ac:dyDescent="0.3">
      <c r="A178" s="1">
        <v>1462</v>
      </c>
      <c r="B178" s="1"/>
      <c r="C178" s="15" t="s">
        <v>215</v>
      </c>
      <c r="D178" s="3">
        <f>IFERROR(Private!K178,0)</f>
        <v>-2405.46</v>
      </c>
      <c r="E178" s="3">
        <f>IFERROR(Public!K178,0)</f>
        <v>0</v>
      </c>
      <c r="F178" s="3">
        <f>SUM(Table3[[#This Row],[Section 5. B) 8)]:[Section 5. B) 9)]])</f>
        <v>-2405.46</v>
      </c>
    </row>
    <row r="179" spans="1:6" x14ac:dyDescent="0.3">
      <c r="A179" s="1">
        <v>1464</v>
      </c>
      <c r="B179" s="1"/>
      <c r="C179" s="15" t="s">
        <v>216</v>
      </c>
      <c r="D179" s="3">
        <f>IFERROR(Private!K179,0)</f>
        <v>-4615.1899999999996</v>
      </c>
      <c r="E179" s="3">
        <f>IFERROR(Public!K179,0)</f>
        <v>-6741.74</v>
      </c>
      <c r="F179" s="3">
        <f>SUM(Table3[[#This Row],[Section 5. B) 8)]:[Section 5. B) 9)]])</f>
        <v>-11356.93</v>
      </c>
    </row>
    <row r="180" spans="1:6" x14ac:dyDescent="0.3">
      <c r="A180" s="1">
        <v>1465</v>
      </c>
      <c r="B180" s="1"/>
      <c r="C180" s="15" t="s">
        <v>217</v>
      </c>
      <c r="D180" s="3">
        <f>IFERROR(Private!K180,0)</f>
        <v>-56553.649999999994</v>
      </c>
      <c r="E180" s="3">
        <f>IFERROR(Public!K180,0)</f>
        <v>0</v>
      </c>
      <c r="F180" s="3">
        <f>SUM(Table3[[#This Row],[Section 5. B) 8)]:[Section 5. B) 9)]])</f>
        <v>-56553.649999999994</v>
      </c>
    </row>
    <row r="181" spans="1:6" x14ac:dyDescent="0.3">
      <c r="A181" s="1">
        <v>703</v>
      </c>
      <c r="B181" s="1"/>
      <c r="C181" s="15" t="s">
        <v>162</v>
      </c>
      <c r="D181" s="3">
        <f>IFERROR(Private!K181,0)</f>
        <v>-16610.739999999998</v>
      </c>
      <c r="E181" s="3">
        <f>IFERROR(Public!K181,0)</f>
        <v>0</v>
      </c>
      <c r="F181" s="3">
        <f>SUM(Table3[[#This Row],[Section 5. B) 8)]:[Section 5. B) 9)]])</f>
        <v>-16610.739999999998</v>
      </c>
    </row>
    <row r="182" spans="1:6" x14ac:dyDescent="0.3">
      <c r="A182" s="1">
        <v>707</v>
      </c>
      <c r="B182" s="1"/>
      <c r="C182" s="15" t="s">
        <v>163</v>
      </c>
      <c r="D182" s="3">
        <f>IFERROR(Private!K182,0)</f>
        <v>-104792.72</v>
      </c>
      <c r="E182" s="3">
        <f>IFERROR(Public!K182,0)</f>
        <v>-7674.29</v>
      </c>
      <c r="F182" s="3">
        <f>SUM(Table3[[#This Row],[Section 5. B) 8)]:[Section 5. B) 9)]])</f>
        <v>-112467.01</v>
      </c>
    </row>
    <row r="183" spans="1:6" x14ac:dyDescent="0.3">
      <c r="A183" s="1">
        <v>713</v>
      </c>
      <c r="B183" s="1">
        <v>890</v>
      </c>
      <c r="C183" s="15" t="s">
        <v>164</v>
      </c>
      <c r="D183" s="3">
        <f>IFERROR(Private!K183,0)</f>
        <v>-16656.95</v>
      </c>
      <c r="E183" s="3">
        <f>IFERROR(Public!K183,0)</f>
        <v>0</v>
      </c>
      <c r="F183" s="3">
        <f>SUM(Table3[[#This Row],[Section 5. B) 8)]:[Section 5. B) 9)]])</f>
        <v>-16656.95</v>
      </c>
    </row>
    <row r="184" spans="1:6" x14ac:dyDescent="0.3">
      <c r="A184" s="1">
        <v>718</v>
      </c>
      <c r="B184" s="1">
        <v>843</v>
      </c>
      <c r="C184" s="15" t="s">
        <v>165</v>
      </c>
      <c r="D184" s="3">
        <f>IFERROR(Private!K184,0)</f>
        <v>-24820.15</v>
      </c>
      <c r="E184" s="3">
        <f>IFERROR(Public!K184,0)</f>
        <v>-57856.65</v>
      </c>
      <c r="F184" s="3">
        <f>SUM(Table3[[#This Row],[Section 5. B) 8)]:[Section 5. B) 9)]])</f>
        <v>-82676.800000000003</v>
      </c>
    </row>
    <row r="185" spans="1:6" x14ac:dyDescent="0.3">
      <c r="A185" s="1">
        <v>722</v>
      </c>
      <c r="B185" s="1"/>
      <c r="C185" s="15" t="s">
        <v>166</v>
      </c>
      <c r="D185" s="3">
        <f>IFERROR(Private!K185,0)</f>
        <v>0</v>
      </c>
      <c r="E185" s="3">
        <f>IFERROR(Public!K185,0)</f>
        <v>-7851.16</v>
      </c>
      <c r="F185" s="3">
        <f>SUM(Table3[[#This Row],[Section 5. B) 8)]:[Section 5. B) 9)]])</f>
        <v>-7851.16</v>
      </c>
    </row>
    <row r="186" spans="1:6" x14ac:dyDescent="0.3">
      <c r="A186" s="1">
        <v>726</v>
      </c>
      <c r="B186" s="1"/>
      <c r="C186" s="15" t="s">
        <v>167</v>
      </c>
      <c r="D186" s="3">
        <f>IFERROR(Private!K186,0)</f>
        <v>0</v>
      </c>
      <c r="E186" s="3">
        <f>IFERROR(Public!K186,0)</f>
        <v>-223.24999999999997</v>
      </c>
      <c r="F186" s="3">
        <f>SUM(Table3[[#This Row],[Section 5. B) 8)]:[Section 5. B) 9)]])</f>
        <v>-223.24999999999997</v>
      </c>
    </row>
    <row r="187" spans="1:6" x14ac:dyDescent="0.3">
      <c r="A187" s="1">
        <v>1466</v>
      </c>
      <c r="B187" s="1"/>
      <c r="C187" s="15" t="s">
        <v>218</v>
      </c>
      <c r="D187" s="3">
        <f>IFERROR(Private!K187,0)</f>
        <v>-62288.3</v>
      </c>
      <c r="E187" s="3">
        <f>IFERROR(Public!K187,0)</f>
        <v>0</v>
      </c>
      <c r="F187" s="3">
        <f>SUM(Table3[[#This Row],[Section 5. B) 8)]:[Section 5. B) 9)]])</f>
        <v>-62288.3</v>
      </c>
    </row>
    <row r="188" spans="1:6" x14ac:dyDescent="0.3">
      <c r="A188" s="1">
        <v>743</v>
      </c>
      <c r="B188" s="1"/>
      <c r="C188" s="15" t="s">
        <v>168</v>
      </c>
      <c r="D188" s="3">
        <f>IFERROR(Private!K188,0)</f>
        <v>-149518.56</v>
      </c>
      <c r="E188" s="3">
        <f>IFERROR(Public!K188,0)</f>
        <v>-2480.7799999999997</v>
      </c>
      <c r="F188" s="3">
        <f>SUM(Table3[[#This Row],[Section 5. B) 8)]:[Section 5. B) 9)]])</f>
        <v>-151999.34</v>
      </c>
    </row>
    <row r="189" spans="1:6" x14ac:dyDescent="0.3">
      <c r="A189" s="1">
        <v>753</v>
      </c>
      <c r="B189" s="1"/>
      <c r="C189" s="15" t="s">
        <v>169</v>
      </c>
      <c r="D189" s="3">
        <f>IFERROR(Private!K189,0)</f>
        <v>-579.75</v>
      </c>
      <c r="E189" s="3">
        <f>IFERROR(Public!K189,0)</f>
        <v>-1994.17</v>
      </c>
      <c r="F189" s="3">
        <f>SUM(Table3[[#This Row],[Section 5. B) 8)]:[Section 5. B) 9)]])</f>
        <v>-2573.92</v>
      </c>
    </row>
    <row r="190" spans="1:6" x14ac:dyDescent="0.3">
      <c r="A190" s="1">
        <v>1467</v>
      </c>
      <c r="B190" s="1"/>
      <c r="C190" s="15" t="s">
        <v>219</v>
      </c>
      <c r="D190" s="3">
        <f>IFERROR(Private!K190,0)</f>
        <v>-63300.489999999991</v>
      </c>
      <c r="E190" s="3">
        <f>IFERROR(Public!K190,0)</f>
        <v>0</v>
      </c>
      <c r="F190" s="3">
        <f>SUM(Table3[[#This Row],[Section 5. B) 8)]:[Section 5. B) 9)]])</f>
        <v>-63300.489999999991</v>
      </c>
    </row>
    <row r="191" spans="1:6" x14ac:dyDescent="0.3">
      <c r="A191" s="1">
        <v>1468</v>
      </c>
      <c r="B191" s="1"/>
      <c r="C191" s="15" t="s">
        <v>220</v>
      </c>
      <c r="D191" s="3">
        <f>IFERROR(Private!K191,0)</f>
        <v>0</v>
      </c>
      <c r="E191" s="3">
        <f>IFERROR(Public!K191,0)</f>
        <v>-17966.159999999996</v>
      </c>
      <c r="F191" s="3">
        <f>SUM(Table3[[#This Row],[Section 5. B) 8)]:[Section 5. B) 9)]])</f>
        <v>-17966.159999999996</v>
      </c>
    </row>
    <row r="192" spans="1:6" x14ac:dyDescent="0.3">
      <c r="A192" s="1">
        <v>765</v>
      </c>
      <c r="B192" s="1"/>
      <c r="C192" s="15" t="s">
        <v>170</v>
      </c>
      <c r="D192" s="3">
        <f>IFERROR(Private!K192,0)</f>
        <v>-189608.13999999998</v>
      </c>
      <c r="E192" s="3">
        <f>IFERROR(Public!K192,0)</f>
        <v>-13879.160000000002</v>
      </c>
      <c r="F192" s="3">
        <f>SUM(Table3[[#This Row],[Section 5. B) 8)]:[Section 5. B) 9)]])</f>
        <v>-203487.3</v>
      </c>
    </row>
    <row r="193" spans="1:6" x14ac:dyDescent="0.3">
      <c r="A193" s="1">
        <v>774</v>
      </c>
      <c r="B193" s="1">
        <v>843</v>
      </c>
      <c r="C193" s="15" t="s">
        <v>171</v>
      </c>
      <c r="D193" s="3">
        <f>IFERROR(Private!K193,0)</f>
        <v>-49390.96</v>
      </c>
      <c r="E193" s="3">
        <f>IFERROR(Public!K193,0)</f>
        <v>-96567.77</v>
      </c>
      <c r="F193" s="3">
        <f>SUM(Table3[[#This Row],[Section 5. B) 8)]:[Section 5. B) 9)]])</f>
        <v>-145958.73000000001</v>
      </c>
    </row>
    <row r="194" spans="1:6" x14ac:dyDescent="0.3">
      <c r="A194" s="1">
        <v>780</v>
      </c>
      <c r="B194" s="1">
        <v>899</v>
      </c>
      <c r="C194" s="15" t="s">
        <v>172</v>
      </c>
      <c r="D194" s="3">
        <f>IFERROR(Private!K194,0)</f>
        <v>0</v>
      </c>
      <c r="E194" s="3">
        <f>IFERROR(Public!K194,0)</f>
        <v>-5286.7199999999993</v>
      </c>
      <c r="F194" s="3">
        <f>SUM(Table3[[#This Row],[Section 5. B) 8)]:[Section 5. B) 9)]])</f>
        <v>-5286.7199999999993</v>
      </c>
    </row>
    <row r="195" spans="1:6" x14ac:dyDescent="0.3">
      <c r="A195" s="1">
        <v>789</v>
      </c>
      <c r="B195" s="1"/>
      <c r="C195" s="15" t="s">
        <v>173</v>
      </c>
      <c r="D195" s="3">
        <f>IFERROR(Private!K195,0)</f>
        <v>-75068.53</v>
      </c>
      <c r="E195" s="3">
        <f>IFERROR(Public!K195,0)</f>
        <v>-2230.1</v>
      </c>
      <c r="F195" s="3">
        <f>SUM(Table3[[#This Row],[Section 5. B) 8)]:[Section 5. B) 9)]])</f>
        <v>-77298.63</v>
      </c>
    </row>
    <row r="196" spans="1:6" x14ac:dyDescent="0.3">
      <c r="A196" s="1">
        <v>795</v>
      </c>
      <c r="B196" s="1"/>
      <c r="C196" s="15" t="s">
        <v>174</v>
      </c>
      <c r="D196" s="3">
        <f>IFERROR(Private!K196,0)</f>
        <v>0</v>
      </c>
      <c r="E196" s="3">
        <f>IFERROR(Public!K196,0)</f>
        <v>-5090.1100000000006</v>
      </c>
      <c r="F196" s="3">
        <f>SUM(Table3[[#This Row],[Section 5. B) 8)]:[Section 5. B) 9)]])</f>
        <v>-5090.1100000000006</v>
      </c>
    </row>
    <row r="197" spans="1:6" x14ac:dyDescent="0.3">
      <c r="A197" s="1">
        <v>826</v>
      </c>
      <c r="B197" s="1"/>
      <c r="C197" s="15" t="s">
        <v>176</v>
      </c>
      <c r="D197" s="3">
        <f>IFERROR(Private!K197,0)</f>
        <v>-141404.62</v>
      </c>
      <c r="E197" s="3">
        <f>IFERROR(Public!K197,0)</f>
        <v>-17602.46</v>
      </c>
      <c r="F197" s="3">
        <f>SUM(Table3[[#This Row],[Section 5. B) 8)]:[Section 5. B) 9)]])</f>
        <v>-159007.07999999999</v>
      </c>
    </row>
    <row r="198" spans="1:6" x14ac:dyDescent="0.3">
      <c r="A198" s="1">
        <v>1500</v>
      </c>
      <c r="B198" s="1"/>
      <c r="C198" s="15" t="s">
        <v>221</v>
      </c>
      <c r="D198" s="3">
        <f>IFERROR(Private!K198,0)</f>
        <v>0</v>
      </c>
      <c r="E198" s="3">
        <f>IFERROR(Public!K198,0)</f>
        <v>-2869.7</v>
      </c>
      <c r="F198" s="3">
        <f>SUM(Table3[[#This Row],[Section 5. B) 8)]:[Section 5. B) 9)]])</f>
        <v>-2869.7</v>
      </c>
    </row>
    <row r="199" spans="1:6" x14ac:dyDescent="0.3">
      <c r="A199" s="1">
        <v>839</v>
      </c>
      <c r="B199" s="1"/>
      <c r="C199" s="15" t="s">
        <v>177</v>
      </c>
      <c r="D199" s="3">
        <f>IFERROR(Private!K199,0)</f>
        <v>-27839.200000000001</v>
      </c>
      <c r="E199" s="3">
        <f>IFERROR(Public!K199,0)</f>
        <v>-16283.31</v>
      </c>
      <c r="F199" s="3">
        <f>SUM(Table3[[#This Row],[Section 5. B) 8)]:[Section 5. B) 9)]])</f>
        <v>-44122.51</v>
      </c>
    </row>
    <row r="200" spans="1:6" x14ac:dyDescent="0.3">
      <c r="A200" s="1">
        <v>847</v>
      </c>
      <c r="B200" s="1"/>
      <c r="C200" s="15" t="s">
        <v>178</v>
      </c>
      <c r="D200" s="3">
        <f>IFERROR(Private!K200,0)</f>
        <v>-534871.97</v>
      </c>
      <c r="E200" s="3">
        <f>IFERROR(Public!K200,0)</f>
        <v>-553.16</v>
      </c>
      <c r="F200" s="3">
        <f>SUM(Table3[[#This Row],[Section 5. B) 8)]:[Section 5. B) 9)]])</f>
        <v>-535425.13</v>
      </c>
    </row>
    <row r="201" spans="1:6" x14ac:dyDescent="0.3">
      <c r="A201" s="1">
        <v>854</v>
      </c>
      <c r="B201" s="1"/>
      <c r="C201" s="15" t="s">
        <v>179</v>
      </c>
      <c r="D201" s="3">
        <f>IFERROR(Private!K201,0)</f>
        <v>-40475.370000000003</v>
      </c>
      <c r="E201" s="3">
        <f>IFERROR(Public!K201,0)</f>
        <v>-8378.86</v>
      </c>
      <c r="F201" s="3">
        <f>SUM(Table3[[#This Row],[Section 5. B) 8)]:[Section 5. B) 9)]])</f>
        <v>-48854.23</v>
      </c>
    </row>
    <row r="202" spans="1:6" x14ac:dyDescent="0.3">
      <c r="A202" s="1">
        <v>860</v>
      </c>
      <c r="B202" s="1"/>
      <c r="C202" s="15" t="s">
        <v>180</v>
      </c>
      <c r="D202" s="3">
        <f>IFERROR(Private!K202,0)</f>
        <v>-118336.14</v>
      </c>
      <c r="E202" s="3">
        <f>IFERROR(Public!K202,0)</f>
        <v>-44674.36</v>
      </c>
      <c r="F202" s="3">
        <f>SUM(Table3[[#This Row],[Section 5. B) 8)]:[Section 5. B) 9)]])</f>
        <v>-163010.5</v>
      </c>
    </row>
    <row r="203" spans="1:6" x14ac:dyDescent="0.3">
      <c r="A203" s="1">
        <v>874</v>
      </c>
      <c r="B203" s="1"/>
      <c r="C203" s="15" t="s">
        <v>181</v>
      </c>
      <c r="D203" s="3">
        <f>IFERROR(Private!K203,0)</f>
        <v>-2506.5699999999997</v>
      </c>
      <c r="E203" s="3">
        <f>IFERROR(Public!K203,0)</f>
        <v>-64057.18</v>
      </c>
      <c r="F203" s="3">
        <f>SUM(Table3[[#This Row],[Section 5. B) 8)]:[Section 5. B) 9)]])</f>
        <v>-66563.75</v>
      </c>
    </row>
    <row r="204" spans="1:6" x14ac:dyDescent="0.3">
      <c r="A204" s="1">
        <v>1826</v>
      </c>
      <c r="B204" s="1"/>
      <c r="C204" s="17" t="s">
        <v>268</v>
      </c>
      <c r="D204" s="3">
        <f>IFERROR(Private!K204,0)</f>
        <v>-259760.27</v>
      </c>
      <c r="E204" s="3">
        <f>IFERROR(Public!K204,0)</f>
        <v>-18726.91</v>
      </c>
      <c r="F204" s="3">
        <f>SUM(Table3[[#This Row],[Section 5. B) 8)]:[Section 5. B) 9)]])</f>
        <v>-278487.18</v>
      </c>
    </row>
    <row r="205" spans="1:6" x14ac:dyDescent="0.3">
      <c r="A205" s="1">
        <v>888</v>
      </c>
      <c r="B205" s="1"/>
      <c r="C205" s="15" t="s">
        <v>182</v>
      </c>
      <c r="D205" s="3">
        <f>IFERROR(Private!K205,0)</f>
        <v>-202258.99</v>
      </c>
      <c r="E205" s="3">
        <f>IFERROR(Public!K205,0)</f>
        <v>-46034.43</v>
      </c>
      <c r="F205" s="3">
        <f>SUM(Table3[[#This Row],[Section 5. B) 8)]:[Section 5. B) 9)]])</f>
        <v>-248293.41999999998</v>
      </c>
    </row>
    <row r="206" spans="1:6" x14ac:dyDescent="0.3">
      <c r="A206" s="1">
        <v>898</v>
      </c>
      <c r="B206" s="1"/>
      <c r="C206" s="15" t="s">
        <v>183</v>
      </c>
      <c r="D206" s="3">
        <f>IFERROR(Private!K206,0)</f>
        <v>0</v>
      </c>
      <c r="E206" s="3">
        <f>IFERROR(Public!K206,0)</f>
        <v>-9413.86</v>
      </c>
      <c r="F206" s="3">
        <f>SUM(Table3[[#This Row],[Section 5. B) 8)]:[Section 5. B) 9)]])</f>
        <v>-9413.86</v>
      </c>
    </row>
    <row r="207" spans="1:6" x14ac:dyDescent="0.3">
      <c r="A207" s="1">
        <v>905</v>
      </c>
      <c r="B207" s="1"/>
      <c r="C207" s="15" t="s">
        <v>184</v>
      </c>
      <c r="D207" s="3">
        <f>IFERROR(Private!K207,0)</f>
        <v>-34931.990000000005</v>
      </c>
      <c r="E207" s="3">
        <f>IFERROR(Public!K207,0)</f>
        <v>0</v>
      </c>
      <c r="F207" s="3">
        <f>SUM(Table3[[#This Row],[Section 5. B) 8)]:[Section 5. B) 9)]])</f>
        <v>-34931.990000000005</v>
      </c>
    </row>
    <row r="208" spans="1:6" x14ac:dyDescent="0.3">
      <c r="A208" s="1">
        <v>913</v>
      </c>
      <c r="B208" s="1"/>
      <c r="C208" s="15" t="s">
        <v>185</v>
      </c>
      <c r="D208" s="3">
        <f>IFERROR(Private!K208,0)</f>
        <v>0</v>
      </c>
      <c r="E208" s="3">
        <f>IFERROR(Public!K208,0)</f>
        <v>0</v>
      </c>
      <c r="F208" s="3">
        <f>SUM(Table3[[#This Row],[Section 5. B) 8)]:[Section 5. B) 9)]])</f>
        <v>0</v>
      </c>
    </row>
    <row r="209" spans="1:6" x14ac:dyDescent="0.3">
      <c r="A209" s="1">
        <v>922</v>
      </c>
      <c r="B209" s="1"/>
      <c r="C209" s="15" t="s">
        <v>186</v>
      </c>
      <c r="D209" s="3">
        <f>IFERROR(Private!K209,0)</f>
        <v>-73426.459999999992</v>
      </c>
      <c r="E209" s="3">
        <f>IFERROR(Public!K209,0)</f>
        <v>-14492.73</v>
      </c>
      <c r="F209" s="3">
        <f>SUM(Table3[[#This Row],[Section 5. B) 8)]:[Section 5. B) 9)]])</f>
        <v>-87919.189999999988</v>
      </c>
    </row>
    <row r="210" spans="1:6" x14ac:dyDescent="0.3">
      <c r="A210" s="1">
        <v>932</v>
      </c>
      <c r="B210" s="1">
        <v>881</v>
      </c>
      <c r="C210" s="15" t="s">
        <v>187</v>
      </c>
      <c r="D210" s="3">
        <f>IFERROR(Private!K210,0)</f>
        <v>-9888.44</v>
      </c>
      <c r="E210" s="3">
        <f>IFERROR(Public!K210,0)</f>
        <v>0</v>
      </c>
      <c r="F210" s="3">
        <f>SUM(Table3[[#This Row],[Section 5. B) 8)]:[Section 5. B) 9)]])</f>
        <v>-9888.44</v>
      </c>
    </row>
    <row r="211" spans="1:6" x14ac:dyDescent="0.3">
      <c r="A211" s="1">
        <v>936</v>
      </c>
      <c r="B211" s="1"/>
      <c r="C211" s="15" t="s">
        <v>188</v>
      </c>
      <c r="D211" s="3">
        <f>IFERROR(Private!K211,0)</f>
        <v>-21084.53</v>
      </c>
      <c r="E211" s="3">
        <f>IFERROR(Public!K211,0)</f>
        <v>-903.44</v>
      </c>
      <c r="F211" s="3">
        <f>SUM(Table3[[#This Row],[Section 5. B) 8)]:[Section 5. B) 9)]])</f>
        <v>-21987.969999999998</v>
      </c>
    </row>
    <row r="212" spans="1:6" x14ac:dyDescent="0.3">
      <c r="A212" s="1">
        <v>944</v>
      </c>
      <c r="B212" s="1"/>
      <c r="C212" s="15" t="s">
        <v>189</v>
      </c>
      <c r="D212" s="3">
        <f>IFERROR(Private!K212,0)</f>
        <v>0</v>
      </c>
      <c r="E212" s="3">
        <f>IFERROR(Public!K212,0)</f>
        <v>0</v>
      </c>
      <c r="F212" s="3">
        <f>SUM(Table3[[#This Row],[Section 5. B) 8)]:[Section 5. B) 9)]])</f>
        <v>0</v>
      </c>
    </row>
    <row r="213" spans="1:6" x14ac:dyDescent="0.3">
      <c r="A213" s="1">
        <v>1469</v>
      </c>
      <c r="B213" s="1"/>
      <c r="C213" s="15" t="s">
        <v>222</v>
      </c>
      <c r="D213" s="3">
        <f>IFERROR(Private!K213,0)</f>
        <v>-65566.559999999998</v>
      </c>
      <c r="E213" s="3">
        <f>IFERROR(Public!K213,0)</f>
        <v>-9521.65</v>
      </c>
      <c r="F213" s="3">
        <f>SUM(Table3[[#This Row],[Section 5. B) 8)]:[Section 5. B) 9)]])</f>
        <v>-75088.209999999992</v>
      </c>
    </row>
    <row r="214" spans="1:6" x14ac:dyDescent="0.3">
      <c r="A214" s="1">
        <v>951</v>
      </c>
      <c r="B214" s="1"/>
      <c r="C214" s="15" t="s">
        <v>190</v>
      </c>
      <c r="D214" s="3">
        <f>IFERROR(Private!K214,0)</f>
        <v>0</v>
      </c>
      <c r="E214" s="3">
        <f>IFERROR(Public!K214,0)</f>
        <v>-846.31</v>
      </c>
      <c r="F214" s="3">
        <f>SUM(Table3[[#This Row],[Section 5. B) 8)]:[Section 5. B) 9)]])</f>
        <v>-846.31</v>
      </c>
    </row>
    <row r="215" spans="1:6" x14ac:dyDescent="0.3">
      <c r="A215" s="1">
        <v>957</v>
      </c>
      <c r="B215" s="1">
        <v>848</v>
      </c>
      <c r="C215" s="15" t="s">
        <v>191</v>
      </c>
      <c r="D215" s="3">
        <f>IFERROR(Private!K215,0)</f>
        <v>0</v>
      </c>
      <c r="E215" s="3">
        <f>IFERROR(Public!K215,0)</f>
        <v>-12015.41</v>
      </c>
      <c r="F215" s="3">
        <f>SUM(Table3[[#This Row],[Section 5. B) 8)]:[Section 5. B) 9)]])</f>
        <v>-12015.41</v>
      </c>
    </row>
    <row r="216" spans="1:6" x14ac:dyDescent="0.3">
      <c r="A216" s="1">
        <v>1733</v>
      </c>
      <c r="B216" s="1"/>
      <c r="C216" s="15" t="s">
        <v>252</v>
      </c>
      <c r="D216" s="3">
        <f>IFERROR(Private!K216,0)</f>
        <v>-56662.74</v>
      </c>
      <c r="E216" s="3">
        <f>IFERROR(Public!K216,0)</f>
        <v>-81198.94</v>
      </c>
      <c r="F216" s="3">
        <f>SUM(Table3[[#This Row],[Section 5. B) 8)]:[Section 5. B) 9)]])</f>
        <v>-137861.68</v>
      </c>
    </row>
    <row r="217" spans="1:6" x14ac:dyDescent="0.3">
      <c r="A217" s="1">
        <v>969</v>
      </c>
      <c r="B217" s="1"/>
      <c r="C217" s="15" t="s">
        <v>192</v>
      </c>
      <c r="D217" s="3">
        <f>IFERROR(Private!K217,0)</f>
        <v>-44017.97</v>
      </c>
      <c r="E217" s="3">
        <f>IFERROR(Public!K217,0)</f>
        <v>0</v>
      </c>
      <c r="F217" s="3">
        <f>SUM(Table3[[#This Row],[Section 5. B) 8)]:[Section 5. B) 9)]])</f>
        <v>-44017.97</v>
      </c>
    </row>
    <row r="218" spans="1:6" x14ac:dyDescent="0.3">
      <c r="A218" s="1">
        <v>1498</v>
      </c>
      <c r="B218" s="1"/>
      <c r="C218" s="15" t="s">
        <v>223</v>
      </c>
      <c r="D218" s="3">
        <f>IFERROR(Private!K218,0)</f>
        <v>-121222.06</v>
      </c>
      <c r="E218" s="3">
        <f>IFERROR(Public!K218,0)</f>
        <v>-21075.090000000004</v>
      </c>
      <c r="F218" s="3">
        <f>SUM(Table3[[#This Row],[Section 5. B) 8)]:[Section 5. B) 9)]])</f>
        <v>-142297.15</v>
      </c>
    </row>
    <row r="219" spans="1:6" x14ac:dyDescent="0.3">
      <c r="A219" s="1">
        <v>976</v>
      </c>
      <c r="B219" s="1"/>
      <c r="C219" s="15" t="s">
        <v>193</v>
      </c>
      <c r="D219" s="3">
        <f>IFERROR(Private!K219,0)</f>
        <v>-55476.100000000006</v>
      </c>
      <c r="E219" s="3">
        <f>IFERROR(Public!K219,0)</f>
        <v>0</v>
      </c>
      <c r="F219" s="3">
        <f>SUM(Table3[[#This Row],[Section 5. B) 8)]:[Section 5. B) 9)]])</f>
        <v>-55476.100000000006</v>
      </c>
    </row>
    <row r="220" spans="1:6" x14ac:dyDescent="0.3">
      <c r="A220" s="1">
        <v>984</v>
      </c>
      <c r="B220" s="1"/>
      <c r="C220" s="15" t="s">
        <v>194</v>
      </c>
      <c r="D220" s="3">
        <f>IFERROR(Private!K220,0)</f>
        <v>-115550.13999999998</v>
      </c>
      <c r="E220" s="3">
        <f>IFERROR(Public!K220,0)</f>
        <v>-58345.93</v>
      </c>
      <c r="F220" s="3">
        <f>SUM(Table3[[#This Row],[Section 5. B) 8)]:[Section 5. B) 9)]])</f>
        <v>-173896.06999999998</v>
      </c>
    </row>
    <row r="221" spans="1:6" x14ac:dyDescent="0.3">
      <c r="A221" s="1">
        <v>1480</v>
      </c>
      <c r="B221" s="1"/>
      <c r="C221" s="15" t="s">
        <v>224</v>
      </c>
      <c r="D221" s="3">
        <f>IFERROR(Private!K221,0)</f>
        <v>0</v>
      </c>
      <c r="E221" s="3">
        <f>IFERROR(Public!K221,0)</f>
        <v>0</v>
      </c>
      <c r="F221" s="3">
        <f>SUM(Table3[[#This Row],[Section 5. B) 8)]:[Section 5. B) 9)]])</f>
        <v>0</v>
      </c>
    </row>
    <row r="222" spans="1:6" x14ac:dyDescent="0.3">
      <c r="A222" s="1">
        <v>551</v>
      </c>
      <c r="B222" s="1"/>
      <c r="C222" s="15" t="s">
        <v>144</v>
      </c>
      <c r="D222" s="3">
        <f>IFERROR(Private!K222,0)</f>
        <v>-4635.6500000000005</v>
      </c>
      <c r="E222" s="3">
        <f>IFERROR(Public!K222,0)</f>
        <v>-6459.64</v>
      </c>
      <c r="F222" s="3">
        <f>SUM(Table3[[#This Row],[Section 5. B) 8)]:[Section 5. B) 9)]])</f>
        <v>-11095.29</v>
      </c>
    </row>
    <row r="223" spans="1:6" x14ac:dyDescent="0.3">
      <c r="A223" s="1">
        <v>570</v>
      </c>
      <c r="B223" s="1"/>
      <c r="C223" s="15" t="s">
        <v>146</v>
      </c>
      <c r="D223" s="3">
        <f>IFERROR(Private!K223,0)</f>
        <v>0</v>
      </c>
      <c r="E223" s="3">
        <f>IFERROR(Public!K223,0)</f>
        <v>-2693.67</v>
      </c>
      <c r="F223" s="3">
        <f>SUM(Table3[[#This Row],[Section 5. B) 8)]:[Section 5. B) 9)]])</f>
        <v>-2693.67</v>
      </c>
    </row>
    <row r="224" spans="1:6" x14ac:dyDescent="0.3">
      <c r="A224" s="1">
        <v>626</v>
      </c>
      <c r="B224" s="1"/>
      <c r="C224" s="15" t="s">
        <v>152</v>
      </c>
      <c r="D224" s="3">
        <f>IFERROR(Private!K224,0)</f>
        <v>0</v>
      </c>
      <c r="E224" s="3">
        <f>IFERROR(Public!K224,0)</f>
        <v>-4305.38</v>
      </c>
      <c r="F224" s="3">
        <f>SUM(Table3[[#This Row],[Section 5. B) 8)]:[Section 5. B) 9)]])</f>
        <v>-4305.38</v>
      </c>
    </row>
    <row r="225" spans="1:6" x14ac:dyDescent="0.3">
      <c r="A225" s="1">
        <v>628</v>
      </c>
      <c r="B225" s="1"/>
      <c r="C225" s="15" t="s">
        <v>153</v>
      </c>
      <c r="D225" s="3">
        <f>IFERROR(Private!K225,0)</f>
        <v>-636.42000000000007</v>
      </c>
      <c r="E225" s="3">
        <f>IFERROR(Public!K225,0)</f>
        <v>0</v>
      </c>
      <c r="F225" s="3">
        <f>SUM(Table3[[#This Row],[Section 5. B) 8)]:[Section 5. B) 9)]])</f>
        <v>-636.42000000000007</v>
      </c>
    </row>
    <row r="226" spans="1:6" x14ac:dyDescent="0.3">
      <c r="A226" s="1">
        <v>633</v>
      </c>
      <c r="B226" s="1">
        <v>848</v>
      </c>
      <c r="C226" s="15" t="s">
        <v>154</v>
      </c>
      <c r="D226" s="3">
        <f>IFERROR(Private!K226,0)</f>
        <v>0</v>
      </c>
      <c r="E226" s="3">
        <f>IFERROR(Public!K226,0)</f>
        <v>-5401.79</v>
      </c>
      <c r="F226" s="3">
        <f>SUM(Table3[[#This Row],[Section 5. B) 8)]:[Section 5. B) 9)]])</f>
        <v>-5401.79</v>
      </c>
    </row>
    <row r="227" spans="1:6" x14ac:dyDescent="0.3">
      <c r="A227" s="1">
        <v>662</v>
      </c>
      <c r="B227" s="1">
        <v>877</v>
      </c>
      <c r="C227" s="15" t="s">
        <v>157</v>
      </c>
      <c r="D227" s="3">
        <f>IFERROR(Private!K227,0)</f>
        <v>0</v>
      </c>
      <c r="E227" s="3">
        <f>IFERROR(Public!K227,0)</f>
        <v>0</v>
      </c>
      <c r="F227" s="3">
        <f>SUM(Table3[[#This Row],[Section 5. B) 8)]:[Section 5. B) 9)]])</f>
        <v>0</v>
      </c>
    </row>
    <row r="228" spans="1:6" x14ac:dyDescent="0.3">
      <c r="A228" s="1">
        <v>664</v>
      </c>
      <c r="B228" s="1">
        <v>899</v>
      </c>
      <c r="C228" s="15" t="s">
        <v>158</v>
      </c>
      <c r="D228" s="3">
        <f>IFERROR(Private!K228,0)</f>
        <v>0</v>
      </c>
      <c r="E228" s="3">
        <f>IFERROR(Public!K228,0)</f>
        <v>-18937.02</v>
      </c>
      <c r="F228" s="3">
        <f>SUM(Table3[[#This Row],[Section 5. B) 8)]:[Section 5. B) 9)]])</f>
        <v>-18937.02</v>
      </c>
    </row>
    <row r="229" spans="1:6" x14ac:dyDescent="0.3">
      <c r="A229" s="1">
        <v>681</v>
      </c>
      <c r="B229" s="1"/>
      <c r="C229" s="15" t="s">
        <v>159</v>
      </c>
      <c r="D229" s="3">
        <f>IFERROR(Private!K229,0)</f>
        <v>-10483.93</v>
      </c>
      <c r="E229" s="3">
        <f>IFERROR(Public!K229,0)</f>
        <v>-13212.25</v>
      </c>
      <c r="F229" s="3">
        <f>SUM(Table3[[#This Row],[Section 5. B) 8)]:[Section 5. B) 9)]])</f>
        <v>-23696.18</v>
      </c>
    </row>
    <row r="230" spans="1:6" x14ac:dyDescent="0.3">
      <c r="A230" s="1">
        <v>685</v>
      </c>
      <c r="B230" s="1"/>
      <c r="C230" s="15" t="s">
        <v>160</v>
      </c>
      <c r="D230" s="3">
        <f>IFERROR(Private!K230,0)</f>
        <v>0</v>
      </c>
      <c r="E230" s="3">
        <f>IFERROR(Public!K230,0)</f>
        <v>-775.69</v>
      </c>
      <c r="F230" s="3">
        <f>SUM(Table3[[#This Row],[Section 5. B) 8)]:[Section 5. B) 9)]])</f>
        <v>-775.69</v>
      </c>
    </row>
    <row r="231" spans="1:6" x14ac:dyDescent="0.3">
      <c r="A231" s="20">
        <v>1997</v>
      </c>
      <c r="B231" s="20"/>
      <c r="C231" s="21" t="s">
        <v>276</v>
      </c>
      <c r="D231" s="3">
        <f>IFERROR(Private!K231,0)</f>
        <v>0</v>
      </c>
      <c r="E231" s="3">
        <f>IFERROR(Public!K231,0)</f>
        <v>-2144.58</v>
      </c>
      <c r="F231" s="3">
        <f>SUM(Table3[[#This Row],[Section 5. B) 8)]:[Section 5. B) 9)]])</f>
        <v>-2144.58</v>
      </c>
    </row>
    <row r="232" spans="1:6" x14ac:dyDescent="0.3">
      <c r="A232" s="1">
        <v>1662</v>
      </c>
      <c r="B232" s="1"/>
      <c r="C232" s="15" t="s">
        <v>246</v>
      </c>
      <c r="D232" s="3">
        <f>IFERROR(Private!K232,0)</f>
        <v>-160453.03</v>
      </c>
      <c r="E232" s="3">
        <f>IFERROR(Public!K232,0)</f>
        <v>-97932.23</v>
      </c>
      <c r="F232" s="3">
        <f>SUM(Table3[[#This Row],[Section 5. B) 8)]:[Section 5. B) 9)]])</f>
        <v>-258385.26</v>
      </c>
    </row>
    <row r="233" spans="1:6" x14ac:dyDescent="0.3">
      <c r="A233" s="1">
        <v>416</v>
      </c>
      <c r="B233" s="1"/>
      <c r="C233" s="15" t="s">
        <v>106</v>
      </c>
      <c r="D233" s="3">
        <f>IFERROR(Private!K233,0)</f>
        <v>-232835.88</v>
      </c>
      <c r="E233" s="3">
        <f>IFERROR(Public!K233,0)</f>
        <v>-55014.06</v>
      </c>
      <c r="F233" s="3">
        <f>SUM(Table3[[#This Row],[Section 5. B) 8)]:[Section 5. B) 9)]])</f>
        <v>-287849.94</v>
      </c>
    </row>
    <row r="234" spans="1:6" x14ac:dyDescent="0.3">
      <c r="A234" s="1">
        <v>427</v>
      </c>
      <c r="B234" s="1"/>
      <c r="C234" s="15" t="s">
        <v>107</v>
      </c>
      <c r="D234" s="3">
        <f>IFERROR(Private!K234,0)</f>
        <v>-83652.3</v>
      </c>
      <c r="E234" s="3">
        <f>IFERROR(Public!K234,0)</f>
        <v>0</v>
      </c>
      <c r="F234" s="3">
        <f>SUM(Table3[[#This Row],[Section 5. B) 8)]:[Section 5. B) 9)]])</f>
        <v>-83652.3</v>
      </c>
    </row>
    <row r="235" spans="1:6" x14ac:dyDescent="0.3">
      <c r="A235" s="20">
        <v>1996</v>
      </c>
      <c r="B235" s="20"/>
      <c r="C235" s="21" t="s">
        <v>275</v>
      </c>
      <c r="D235" s="3">
        <f>IFERROR(Private!K235,0)</f>
        <v>-27108.28</v>
      </c>
      <c r="E235" s="3">
        <f>IFERROR(Public!K235,0)</f>
        <v>-3659.99</v>
      </c>
      <c r="F235" s="3">
        <f>SUM(Table3[[#This Row],[Section 5. B) 8)]:[Section 5. B) 9)]])</f>
        <v>-30768.269999999997</v>
      </c>
    </row>
    <row r="236" spans="1:6" x14ac:dyDescent="0.3">
      <c r="A236" s="1">
        <v>1359</v>
      </c>
      <c r="B236" s="1"/>
      <c r="C236" s="15" t="s">
        <v>108</v>
      </c>
      <c r="D236" s="3">
        <f>IFERROR(Private!K236,0)</f>
        <v>0</v>
      </c>
      <c r="E236" s="3">
        <f>IFERROR(Public!K236,0)</f>
        <v>0</v>
      </c>
      <c r="F236" s="3">
        <f>SUM(Table3[[#This Row],[Section 5. B) 8)]:[Section 5. B) 9)]])</f>
        <v>0</v>
      </c>
    </row>
    <row r="237" spans="1:6" x14ac:dyDescent="0.3">
      <c r="A237" s="1">
        <v>434</v>
      </c>
      <c r="B237" s="1"/>
      <c r="C237" s="15" t="s">
        <v>109</v>
      </c>
      <c r="D237" s="3">
        <f>IFERROR(Private!K237,0)</f>
        <v>0</v>
      </c>
      <c r="E237" s="3">
        <f>IFERROR(Public!K237,0)</f>
        <v>0</v>
      </c>
      <c r="F237" s="3">
        <f>SUM(Table3[[#This Row],[Section 5. B) 8)]:[Section 5. B) 9)]])</f>
        <v>0</v>
      </c>
    </row>
    <row r="238" spans="1:6" x14ac:dyDescent="0.3">
      <c r="A238" s="1">
        <v>436</v>
      </c>
      <c r="B238" s="1"/>
      <c r="C238" s="15" t="s">
        <v>110</v>
      </c>
      <c r="D238" s="3">
        <f>IFERROR(Private!K238,0)</f>
        <v>0</v>
      </c>
      <c r="E238" s="3">
        <f>IFERROR(Public!K238,0)</f>
        <v>0</v>
      </c>
      <c r="F238" s="3">
        <f>SUM(Table3[[#This Row],[Section 5. B) 8)]:[Section 5. B) 9)]])</f>
        <v>0</v>
      </c>
    </row>
    <row r="239" spans="1:6" x14ac:dyDescent="0.3">
      <c r="A239" s="1">
        <v>440</v>
      </c>
      <c r="B239" s="1">
        <v>893</v>
      </c>
      <c r="C239" s="15" t="s">
        <v>111</v>
      </c>
      <c r="D239" s="3">
        <f>IFERROR(Private!K239,0)</f>
        <v>0</v>
      </c>
      <c r="E239" s="3">
        <f>IFERROR(Public!K239,0)</f>
        <v>0</v>
      </c>
      <c r="F239" s="3">
        <f>SUM(Table3[[#This Row],[Section 5. B) 8)]:[Section 5. B) 9)]])</f>
        <v>0</v>
      </c>
    </row>
    <row r="240" spans="1:6" x14ac:dyDescent="0.3">
      <c r="A240" s="1">
        <v>444</v>
      </c>
      <c r="B240" s="1"/>
      <c r="C240" s="15" t="s">
        <v>113</v>
      </c>
      <c r="D240" s="3">
        <f>IFERROR(Private!K240,0)</f>
        <v>-76248.84</v>
      </c>
      <c r="E240" s="3">
        <f>IFERROR(Public!K240,0)</f>
        <v>-29298</v>
      </c>
      <c r="F240" s="3">
        <f>SUM(Table3[[#This Row],[Section 5. B) 8)]:[Section 5. B) 9)]])</f>
        <v>-105546.84</v>
      </c>
    </row>
    <row r="241" spans="1:6" x14ac:dyDescent="0.3">
      <c r="A241" s="1">
        <v>442</v>
      </c>
      <c r="B241" s="1">
        <v>898</v>
      </c>
      <c r="C241" s="15" t="s">
        <v>112</v>
      </c>
      <c r="D241" s="3">
        <f>IFERROR(Private!K241,0)</f>
        <v>0</v>
      </c>
      <c r="E241" s="3">
        <f>IFERROR(Public!K241,0)</f>
        <v>0</v>
      </c>
      <c r="F241" s="3">
        <f>SUM(Table3[[#This Row],[Section 5. B) 8)]:[Section 5. B) 9)]])</f>
        <v>0</v>
      </c>
    </row>
    <row r="242" spans="1:6" x14ac:dyDescent="0.3">
      <c r="A242" s="1">
        <v>456</v>
      </c>
      <c r="B242" s="1">
        <v>891</v>
      </c>
      <c r="C242" s="15" t="s">
        <v>114</v>
      </c>
      <c r="D242" s="3">
        <f>IFERROR(Private!K242,0)</f>
        <v>0</v>
      </c>
      <c r="E242" s="3">
        <f>IFERROR(Public!K242,0)</f>
        <v>0</v>
      </c>
      <c r="F242" s="3">
        <f>SUM(Table3[[#This Row],[Section 5. B) 8)]:[Section 5. B) 9)]])</f>
        <v>0</v>
      </c>
    </row>
    <row r="243" spans="1:6" x14ac:dyDescent="0.3">
      <c r="A243" s="1">
        <v>1738</v>
      </c>
      <c r="B243" s="1"/>
      <c r="C243" s="15" t="s">
        <v>286</v>
      </c>
      <c r="D243" s="3">
        <f>IFERROR(Private!K243,0)</f>
        <v>0</v>
      </c>
      <c r="E243" s="3">
        <f>IFERROR(Public!K243,0)</f>
        <v>-7326.71</v>
      </c>
      <c r="F243" s="3">
        <f>SUM(Table3[[#This Row],[Section 5. B) 8)]:[Section 5. B) 9)]])</f>
        <v>-7326.71</v>
      </c>
    </row>
    <row r="244" spans="1:6" x14ac:dyDescent="0.3">
      <c r="A244" s="1">
        <v>462</v>
      </c>
      <c r="B244" s="1"/>
      <c r="C244" s="15" t="s">
        <v>115</v>
      </c>
      <c r="D244" s="3">
        <f>IFERROR(Private!K244,0)</f>
        <v>-25625.55</v>
      </c>
      <c r="E244" s="3">
        <f>IFERROR(Public!K244,0)</f>
        <v>0</v>
      </c>
      <c r="F244" s="3">
        <f>SUM(Table3[[#This Row],[Section 5. B) 8)]:[Section 5. B) 9)]])</f>
        <v>-25625.55</v>
      </c>
    </row>
    <row r="245" spans="1:6" x14ac:dyDescent="0.3">
      <c r="A245" s="1">
        <v>464</v>
      </c>
      <c r="B245" s="1"/>
      <c r="C245" s="15" t="s">
        <v>116</v>
      </c>
      <c r="D245" s="3">
        <f>IFERROR(Private!K245,0)</f>
        <v>0</v>
      </c>
      <c r="E245" s="3">
        <f>IFERROR(Public!K245,0)</f>
        <v>0</v>
      </c>
      <c r="F245" s="3">
        <f>SUM(Table3[[#This Row],[Section 5. B) 8)]:[Section 5. B) 9)]])</f>
        <v>0</v>
      </c>
    </row>
    <row r="246" spans="1:6" x14ac:dyDescent="0.3">
      <c r="A246" s="1">
        <v>465</v>
      </c>
      <c r="B246" s="1"/>
      <c r="C246" s="15" t="s">
        <v>117</v>
      </c>
      <c r="D246" s="3">
        <f>IFERROR(Private!K246,0)</f>
        <v>0</v>
      </c>
      <c r="E246" s="3">
        <f>IFERROR(Public!K246,0)</f>
        <v>0</v>
      </c>
      <c r="F246" s="3">
        <f>SUM(Table3[[#This Row],[Section 5. B) 8)]:[Section 5. B) 9)]])</f>
        <v>0</v>
      </c>
    </row>
    <row r="247" spans="1:6" x14ac:dyDescent="0.3">
      <c r="A247" s="1">
        <v>466</v>
      </c>
      <c r="B247" s="1">
        <v>891</v>
      </c>
      <c r="C247" s="15" t="s">
        <v>118</v>
      </c>
      <c r="D247" s="3">
        <f>IFERROR(Private!K247,0)</f>
        <v>0</v>
      </c>
      <c r="E247" s="3">
        <f>IFERROR(Public!K247,0)</f>
        <v>0</v>
      </c>
      <c r="F247" s="3">
        <f>SUM(Table3[[#This Row],[Section 5. B) 8)]:[Section 5. B) 9)]])</f>
        <v>0</v>
      </c>
    </row>
    <row r="248" spans="1:6" x14ac:dyDescent="0.3">
      <c r="A248" s="1">
        <v>468</v>
      </c>
      <c r="B248" s="1">
        <v>891</v>
      </c>
      <c r="C248" s="15" t="s">
        <v>119</v>
      </c>
      <c r="D248" s="3">
        <f>IFERROR(Private!K248,0)</f>
        <v>-9936.7899999999991</v>
      </c>
      <c r="E248" s="3">
        <f>IFERROR(Public!K248,0)</f>
        <v>0</v>
      </c>
      <c r="F248" s="3">
        <f>SUM(Table3[[#This Row],[Section 5. B) 8)]:[Section 5. B) 9)]])</f>
        <v>-9936.7899999999991</v>
      </c>
    </row>
    <row r="249" spans="1:6" x14ac:dyDescent="0.3">
      <c r="A249" s="1">
        <v>470</v>
      </c>
      <c r="B249" s="1"/>
      <c r="C249" s="15" t="s">
        <v>120</v>
      </c>
      <c r="D249" s="3">
        <f>IFERROR(Private!K249,0)</f>
        <v>0</v>
      </c>
      <c r="E249" s="3">
        <f>IFERROR(Public!K249,0)</f>
        <v>0</v>
      </c>
      <c r="F249" s="3">
        <f>SUM(Table3[[#This Row],[Section 5. B) 8)]:[Section 5. B) 9)]])</f>
        <v>0</v>
      </c>
    </row>
    <row r="250" spans="1:6" x14ac:dyDescent="0.3">
      <c r="A250" s="1">
        <v>471</v>
      </c>
      <c r="B250" s="1"/>
      <c r="C250" s="15" t="s">
        <v>121</v>
      </c>
      <c r="D250" s="3">
        <f>IFERROR(Private!K250,0)</f>
        <v>0</v>
      </c>
      <c r="E250" s="3">
        <f>IFERROR(Public!K250,0)</f>
        <v>0</v>
      </c>
      <c r="F250" s="3">
        <f>SUM(Table3[[#This Row],[Section 5. B) 8)]:[Section 5. B) 9)]])</f>
        <v>0</v>
      </c>
    </row>
    <row r="251" spans="1:6" x14ac:dyDescent="0.3">
      <c r="A251" s="1">
        <v>473</v>
      </c>
      <c r="B251" s="1">
        <v>892</v>
      </c>
      <c r="C251" s="15" t="s">
        <v>122</v>
      </c>
      <c r="D251" s="3">
        <f>IFERROR(Private!K251,0)</f>
        <v>-63978.12</v>
      </c>
      <c r="E251" s="3">
        <f>IFERROR(Public!K251,0)</f>
        <v>-71940.3</v>
      </c>
      <c r="F251" s="3">
        <f>SUM(Table3[[#This Row],[Section 5. B) 8)]:[Section 5. B) 9)]])</f>
        <v>-135918.42000000001</v>
      </c>
    </row>
    <row r="252" spans="1:6" x14ac:dyDescent="0.3">
      <c r="A252" s="1">
        <v>475</v>
      </c>
      <c r="B252" s="1"/>
      <c r="C252" s="15" t="s">
        <v>123</v>
      </c>
      <c r="D252" s="3">
        <f>IFERROR(Private!K252,0)</f>
        <v>-26416.46</v>
      </c>
      <c r="E252" s="3">
        <f>IFERROR(Public!K252,0)</f>
        <v>0</v>
      </c>
      <c r="F252" s="3">
        <f>SUM(Table3[[#This Row],[Section 5. B) 8)]:[Section 5. B) 9)]])</f>
        <v>-26416.46</v>
      </c>
    </row>
    <row r="253" spans="1:6" x14ac:dyDescent="0.3">
      <c r="A253" s="1">
        <v>477</v>
      </c>
      <c r="B253" s="1"/>
      <c r="C253" s="15" t="s">
        <v>124</v>
      </c>
      <c r="D253" s="3">
        <f>IFERROR(Private!K253,0)</f>
        <v>0</v>
      </c>
      <c r="E253" s="3">
        <f>IFERROR(Public!K253,0)</f>
        <v>0</v>
      </c>
      <c r="F253" s="3">
        <f>SUM(Table3[[#This Row],[Section 5. B) 8)]:[Section 5. B) 9)]])</f>
        <v>0</v>
      </c>
    </row>
    <row r="254" spans="1:6" x14ac:dyDescent="0.3">
      <c r="A254" s="1">
        <v>480</v>
      </c>
      <c r="B254" s="1">
        <v>892</v>
      </c>
      <c r="C254" s="15" t="s">
        <v>125</v>
      </c>
      <c r="D254" s="3">
        <f>IFERROR(Private!K254,0)</f>
        <v>-55743.9</v>
      </c>
      <c r="E254" s="3">
        <f>IFERROR(Public!K254,0)</f>
        <v>-235787.51999999999</v>
      </c>
      <c r="F254" s="3">
        <f>SUM(Table3[[#This Row],[Section 5. B) 8)]:[Section 5. B) 9)]])</f>
        <v>-291531.42</v>
      </c>
    </row>
    <row r="255" spans="1:6" x14ac:dyDescent="0.3">
      <c r="A255" s="1">
        <v>1060</v>
      </c>
      <c r="B255" s="1"/>
      <c r="C255" s="15" t="s">
        <v>232</v>
      </c>
      <c r="D255" s="3">
        <f>IFERROR(Private!K255,0)</f>
        <v>-88222.53</v>
      </c>
      <c r="E255" s="3">
        <f>IFERROR(Public!K255,0)</f>
        <v>0</v>
      </c>
      <c r="F255" s="3">
        <f>SUM(Table3[[#This Row],[Section 5. B) 8)]:[Section 5. B) 9)]])</f>
        <v>-88222.53</v>
      </c>
    </row>
    <row r="256" spans="1:6" x14ac:dyDescent="0.3">
      <c r="A256" s="1">
        <v>491</v>
      </c>
      <c r="B256" s="1">
        <v>896</v>
      </c>
      <c r="C256" s="15" t="s">
        <v>126</v>
      </c>
      <c r="D256" s="3">
        <f>IFERROR(Private!K256,0)</f>
        <v>0</v>
      </c>
      <c r="E256" s="3">
        <f>IFERROR(Public!K256,0)</f>
        <v>0</v>
      </c>
      <c r="F256" s="3">
        <f>SUM(Table3[[#This Row],[Section 5. B) 8)]:[Section 5. B) 9)]])</f>
        <v>0</v>
      </c>
    </row>
    <row r="257" spans="1:6" x14ac:dyDescent="0.3">
      <c r="A257" s="1">
        <v>1736</v>
      </c>
      <c r="B257" s="1"/>
      <c r="C257" s="15" t="s">
        <v>250</v>
      </c>
      <c r="D257" s="3">
        <f>IFERROR(Private!K257,0)</f>
        <v>0</v>
      </c>
      <c r="E257" s="3">
        <f>IFERROR(Public!K257,0)</f>
        <v>0</v>
      </c>
      <c r="F257" s="3">
        <f>SUM(Table3[[#This Row],[Section 5. B) 8)]:[Section 5. B) 9)]])</f>
        <v>0</v>
      </c>
    </row>
    <row r="258" spans="1:6" x14ac:dyDescent="0.3">
      <c r="A258" s="1">
        <v>1354</v>
      </c>
      <c r="B258" s="1"/>
      <c r="C258" s="15" t="s">
        <v>128</v>
      </c>
      <c r="D258" s="3">
        <f>IFERROR(Private!K258,0)</f>
        <v>0</v>
      </c>
      <c r="E258" s="3">
        <f>IFERROR(Public!K258,0)</f>
        <v>-486.23</v>
      </c>
      <c r="F258" s="3">
        <f>SUM(Table3[[#This Row],[Section 5. B) 8)]:[Section 5. B) 9)]])</f>
        <v>-486.23</v>
      </c>
    </row>
    <row r="259" spans="1:6" x14ac:dyDescent="0.3">
      <c r="A259" s="1">
        <v>495</v>
      </c>
      <c r="B259" s="1"/>
      <c r="C259" s="15" t="s">
        <v>127</v>
      </c>
      <c r="D259" s="3">
        <f>IFERROR(Private!K259,0)</f>
        <v>-136637.04</v>
      </c>
      <c r="E259" s="3">
        <f>IFERROR(Public!K259,0)</f>
        <v>-23817.39</v>
      </c>
      <c r="F259" s="3">
        <f>SUM(Table3[[#This Row],[Section 5. B) 8)]:[Section 5. B) 9)]])</f>
        <v>-160454.43</v>
      </c>
    </row>
    <row r="260" spans="1:6" x14ac:dyDescent="0.3">
      <c r="A260" s="1">
        <v>503</v>
      </c>
      <c r="B260" s="1"/>
      <c r="C260" s="15" t="s">
        <v>129</v>
      </c>
      <c r="D260" s="3">
        <f>IFERROR(Private!K260,0)</f>
        <v>0</v>
      </c>
      <c r="E260" s="3">
        <f>IFERROR(Public!K260,0)</f>
        <v>0</v>
      </c>
      <c r="F260" s="3">
        <f>SUM(Table3[[#This Row],[Section 5. B) 8)]:[Section 5. B) 9)]])</f>
        <v>0</v>
      </c>
    </row>
    <row r="261" spans="1:6" x14ac:dyDescent="0.3">
      <c r="A261" s="1">
        <v>1413</v>
      </c>
      <c r="B261" s="1">
        <v>896</v>
      </c>
      <c r="C261" s="15" t="s">
        <v>130</v>
      </c>
      <c r="D261" s="3">
        <f>IFERROR(Private!K261,0)</f>
        <v>0</v>
      </c>
      <c r="E261" s="3">
        <f>IFERROR(Public!K261,0)</f>
        <v>0</v>
      </c>
      <c r="F261" s="3">
        <f>SUM(Table3[[#This Row],[Section 5. B) 8)]:[Section 5. B) 9)]])</f>
        <v>0</v>
      </c>
    </row>
    <row r="262" spans="1:6" x14ac:dyDescent="0.3">
      <c r="A262" s="1">
        <v>508</v>
      </c>
      <c r="B262" s="1">
        <v>896</v>
      </c>
      <c r="C262" s="15" t="s">
        <v>131</v>
      </c>
      <c r="D262" s="3">
        <f>IFERROR(Private!K262,0)</f>
        <v>0</v>
      </c>
      <c r="E262" s="3">
        <f>IFERROR(Public!K262,0)</f>
        <v>0</v>
      </c>
      <c r="F262" s="3">
        <f>SUM(Table3[[#This Row],[Section 5. B) 8)]:[Section 5. B) 9)]])</f>
        <v>0</v>
      </c>
    </row>
    <row r="263" spans="1:6" x14ac:dyDescent="0.3">
      <c r="A263" s="1">
        <v>509</v>
      </c>
      <c r="B263" s="1"/>
      <c r="C263" s="15" t="s">
        <v>132</v>
      </c>
      <c r="D263" s="3">
        <f>IFERROR(Private!K263,0)</f>
        <v>0</v>
      </c>
      <c r="E263" s="3">
        <f>IFERROR(Public!K263,0)</f>
        <v>0</v>
      </c>
      <c r="F263" s="3">
        <f>SUM(Table3[[#This Row],[Section 5. B) 8)]:[Section 5. B) 9)]])</f>
        <v>0</v>
      </c>
    </row>
    <row r="264" spans="1:6" x14ac:dyDescent="0.3">
      <c r="A264" s="1">
        <v>518</v>
      </c>
      <c r="B264" s="1">
        <v>892</v>
      </c>
      <c r="C264" s="15" t="s">
        <v>133</v>
      </c>
      <c r="D264" s="3">
        <f>IFERROR(Private!K264,0)</f>
        <v>-15557.170000000002</v>
      </c>
      <c r="E264" s="3">
        <f>IFERROR(Public!K264,0)</f>
        <v>-60531.48</v>
      </c>
      <c r="F264" s="3">
        <f>SUM(Table3[[#This Row],[Section 5. B) 8)]:[Section 5. B) 9)]])</f>
        <v>-76088.650000000009</v>
      </c>
    </row>
    <row r="265" spans="1:6" x14ac:dyDescent="0.3">
      <c r="A265" s="1">
        <v>1737</v>
      </c>
      <c r="B265" s="1"/>
      <c r="C265" s="15" t="s">
        <v>251</v>
      </c>
      <c r="D265" s="3">
        <f>IFERROR(Private!K265,0)</f>
        <v>0</v>
      </c>
      <c r="E265" s="3">
        <f>IFERROR(Public!K265,0)</f>
        <v>-476.95000000000005</v>
      </c>
      <c r="F265" s="3">
        <f>SUM(Table3[[#This Row],[Section 5. B) 8)]:[Section 5. B) 9)]])</f>
        <v>-476.95000000000005</v>
      </c>
    </row>
    <row r="266" spans="1:6" x14ac:dyDescent="0.3">
      <c r="A266" s="1">
        <v>524</v>
      </c>
      <c r="B266" s="1">
        <v>897</v>
      </c>
      <c r="C266" s="15" t="s">
        <v>134</v>
      </c>
      <c r="D266" s="3">
        <f>IFERROR(Private!K266,0)</f>
        <v>-120723</v>
      </c>
      <c r="E266" s="3">
        <f>IFERROR(Public!K266,0)</f>
        <v>-29898.42</v>
      </c>
      <c r="F266" s="3">
        <f>SUM(Table3[[#This Row],[Section 5. B) 8)]:[Section 5. B) 9)]])</f>
        <v>-150621.41999999998</v>
      </c>
    </row>
    <row r="267" spans="1:6" x14ac:dyDescent="0.3">
      <c r="A267" s="1">
        <v>1671</v>
      </c>
      <c r="B267" s="1"/>
      <c r="C267" s="15" t="s">
        <v>247</v>
      </c>
      <c r="D267" s="3">
        <f>IFERROR(Private!K267,0)</f>
        <v>-4566.24</v>
      </c>
      <c r="E267" s="3">
        <f>IFERROR(Public!K267,0)</f>
        <v>0</v>
      </c>
      <c r="F267" s="3">
        <f>SUM(Table3[[#This Row],[Section 5. B) 8)]:[Section 5. B) 9)]])</f>
        <v>-4566.24</v>
      </c>
    </row>
    <row r="268" spans="1:6" x14ac:dyDescent="0.3">
      <c r="A268" s="1">
        <v>532</v>
      </c>
      <c r="B268" s="1"/>
      <c r="C268" s="15" t="s">
        <v>135</v>
      </c>
      <c r="D268" s="3">
        <f>IFERROR(Private!K268,0)</f>
        <v>0</v>
      </c>
      <c r="E268" s="3">
        <f>IFERROR(Public!K268,0)</f>
        <v>-183.51</v>
      </c>
      <c r="F268" s="3">
        <f>SUM(Table3[[#This Row],[Section 5. B) 8)]:[Section 5. B) 9)]])</f>
        <v>-183.51</v>
      </c>
    </row>
    <row r="269" spans="1:6" x14ac:dyDescent="0.3">
      <c r="A269" s="1">
        <v>534</v>
      </c>
      <c r="B269" s="1">
        <v>866</v>
      </c>
      <c r="C269" s="15" t="s">
        <v>136</v>
      </c>
      <c r="D269" s="3">
        <f>IFERROR(Private!K269,0)</f>
        <v>0</v>
      </c>
      <c r="E269" s="3">
        <f>IFERROR(Public!K269,0)</f>
        <v>0</v>
      </c>
      <c r="F269" s="3">
        <f>SUM(Table3[[#This Row],[Section 5. B) 8)]:[Section 5. B) 9)]])</f>
        <v>0</v>
      </c>
    </row>
    <row r="270" spans="1:6" x14ac:dyDescent="0.3">
      <c r="A270" s="1">
        <v>537</v>
      </c>
      <c r="B270" s="1"/>
      <c r="C270" s="15" t="s">
        <v>137</v>
      </c>
      <c r="D270" s="3">
        <f>IFERROR(Private!K270,0)</f>
        <v>-25387.63</v>
      </c>
      <c r="E270" s="3">
        <f>IFERROR(Public!K270,0)</f>
        <v>0</v>
      </c>
      <c r="F270" s="3">
        <f>SUM(Table3[[#This Row],[Section 5. B) 8)]:[Section 5. B) 9)]])</f>
        <v>-25387.63</v>
      </c>
    </row>
    <row r="271" spans="1:6" s="5" customFormat="1" x14ac:dyDescent="0.3">
      <c r="A271" s="1">
        <v>542</v>
      </c>
      <c r="B271" s="1"/>
      <c r="C271" s="15" t="s">
        <v>138</v>
      </c>
      <c r="D271" s="3">
        <f>IFERROR(Private!K271,0)</f>
        <v>-55522.18</v>
      </c>
      <c r="E271" s="3">
        <f>IFERROR(Public!K271,0)</f>
        <v>-134.13999999999999</v>
      </c>
      <c r="F271" s="3">
        <f>SUM(Table3[[#This Row],[Section 5. B) 8)]:[Section 5. B) 9)]])</f>
        <v>-55656.32</v>
      </c>
    </row>
    <row r="272" spans="1:6" x14ac:dyDescent="0.3">
      <c r="A272" s="5"/>
      <c r="B272" s="5"/>
      <c r="C272" s="11" t="s">
        <v>257</v>
      </c>
      <c r="D272" s="3">
        <f>SUBTOTAL(109,D8:D271)</f>
        <v>-12869519.830000002</v>
      </c>
      <c r="E272" s="3">
        <f>SUBTOTAL(109,E8:E271)</f>
        <v>-2799704.8000000003</v>
      </c>
      <c r="F272" s="3">
        <f>SUBTOTAL(109,F8:F271)</f>
        <v>-15669224.630000005</v>
      </c>
    </row>
  </sheetData>
  <phoneticPr fontId="27" type="noConversion"/>
  <pageMargins left="0.7" right="0.7" top="0.75" bottom="0.75" header="0.3" footer="0.3"/>
  <ignoredErrors>
    <ignoredError sqref="F272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89FA263FB5543BC7163C05C51A54B" ma:contentTypeVersion="9" ma:contentTypeDescription="Create a new document." ma:contentTypeScope="" ma:versionID="eaa4c387a1c30603ac8fd13616d66bf0">
  <xsd:schema xmlns:xsd="http://www.w3.org/2001/XMLSchema" xmlns:xs="http://www.w3.org/2001/XMLSchema" xmlns:p="http://schemas.microsoft.com/office/2006/metadata/properties" xmlns:ns1="http://schemas.microsoft.com/sharepoint/v3" xmlns:ns3="5ca6cff0-282a-474a-8a9a-e57004c19a3a" targetNamespace="http://schemas.microsoft.com/office/2006/metadata/properties" ma:root="true" ma:fieldsID="dc30aecf864fc41aedf57bfb92c7e95f" ns1:_="" ns3:_="">
    <xsd:import namespace="http://schemas.microsoft.com/sharepoint/v3"/>
    <xsd:import namespace="5ca6cff0-282a-474a-8a9a-e57004c19a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6cff0-282a-474a-8a9a-e57004c19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00B2AD-8415-4F10-9D5B-CFBFE88DA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a6cff0-282a-474a-8a9a-e57004c19a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D7DA29-1659-48F7-8F97-58CA2AD5F363}">
  <ds:schemaRefs>
    <ds:schemaRef ds:uri="http://schemas.microsoft.com/office/2006/documentManagement/types"/>
    <ds:schemaRef ds:uri="http://purl.org/dc/dcmitype/"/>
    <ds:schemaRef ds:uri="5ca6cff0-282a-474a-8a9a-e57004c19a3a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5D0637-94F8-4943-8F7C-40D5242D98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Private</vt:lpstr>
      <vt:lpstr>Public</vt:lpstr>
      <vt:lpstr>Priv and Public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Suzan</dc:creator>
  <cp:lastModifiedBy>Tiner, Donna</cp:lastModifiedBy>
  <cp:lastPrinted>2020-07-21T14:03:06Z</cp:lastPrinted>
  <dcterms:created xsi:type="dcterms:W3CDTF">2013-06-25T11:20:00Z</dcterms:created>
  <dcterms:modified xsi:type="dcterms:W3CDTF">2024-04-24T12:06:17Z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0x0101008F489FA263FB5543BC7163C05C51A54B</vt:lpwstr>
  </property>
</Properties>
</file>