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omments2.xml" ContentType="application/vnd.openxmlformats-officedocument.spreadsheetml.comments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P:\GPA\ED281\FY20\MaineCare Seed\"/>
    </mc:Choice>
  </mc:AlternateContent>
  <xr:revisionPtr revIDLastSave="0" documentId="13_ncr:1_{CD411DD7-3989-4343-A2A4-F4CD6710A2E4}" xr6:coauthVersionLast="41" xr6:coauthVersionMax="41" xr10:uidLastSave="{00000000-0000-0000-0000-000000000000}"/>
  <bookViews>
    <workbookView xWindow="20370" yWindow="-4650" windowWidth="29040" windowHeight="15840" xr2:uid="{00000000-000D-0000-FFFF-FFFF00000000}"/>
  </bookViews>
  <sheets>
    <sheet name="Private" sheetId="1" r:id="rId1"/>
    <sheet name="Public" sheetId="2" r:id="rId2"/>
    <sheet name="Priv and Public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206" i="1" l="1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E45" i="3"/>
  <c r="E46" i="3"/>
  <c r="E47" i="3"/>
  <c r="E48" i="3"/>
  <c r="E49" i="3"/>
  <c r="E50" i="3"/>
  <c r="E51" i="3"/>
  <c r="E52" i="3"/>
  <c r="E53" i="3"/>
  <c r="E54" i="3"/>
  <c r="E55" i="3"/>
  <c r="E56" i="3"/>
  <c r="E57" i="3"/>
  <c r="E58" i="3"/>
  <c r="E59" i="3"/>
  <c r="E60" i="3"/>
  <c r="E61" i="3"/>
  <c r="E62" i="3"/>
  <c r="E63" i="3"/>
  <c r="E64" i="3"/>
  <c r="E65" i="3"/>
  <c r="E66" i="3"/>
  <c r="E67" i="3"/>
  <c r="E68" i="3"/>
  <c r="E69" i="3"/>
  <c r="E70" i="3"/>
  <c r="E71" i="3"/>
  <c r="E72" i="3"/>
  <c r="E73" i="3"/>
  <c r="E74" i="3"/>
  <c r="E75" i="3"/>
  <c r="E76" i="3"/>
  <c r="E77" i="3"/>
  <c r="E78" i="3"/>
  <c r="E79" i="3"/>
  <c r="E80" i="3"/>
  <c r="E81" i="3"/>
  <c r="E82" i="3"/>
  <c r="E83" i="3"/>
  <c r="E84" i="3"/>
  <c r="E85" i="3"/>
  <c r="E86" i="3"/>
  <c r="E87" i="3"/>
  <c r="E88" i="3"/>
  <c r="E89" i="3"/>
  <c r="E90" i="3"/>
  <c r="E91" i="3"/>
  <c r="E92" i="3"/>
  <c r="E93" i="3"/>
  <c r="E94" i="3"/>
  <c r="E95" i="3"/>
  <c r="E96" i="3"/>
  <c r="E97" i="3"/>
  <c r="E98" i="3"/>
  <c r="E99" i="3"/>
  <c r="E100" i="3"/>
  <c r="E101" i="3"/>
  <c r="E102" i="3"/>
  <c r="E103" i="3"/>
  <c r="E104" i="3"/>
  <c r="E105" i="3"/>
  <c r="E106" i="3"/>
  <c r="E107" i="3"/>
  <c r="E108" i="3"/>
  <c r="E109" i="3"/>
  <c r="E110" i="3"/>
  <c r="E111" i="3"/>
  <c r="E112" i="3"/>
  <c r="E113" i="3"/>
  <c r="E114" i="3"/>
  <c r="E115" i="3"/>
  <c r="E116" i="3"/>
  <c r="E117" i="3"/>
  <c r="E118" i="3"/>
  <c r="E119" i="3"/>
  <c r="E120" i="3"/>
  <c r="E121" i="3"/>
  <c r="E122" i="3"/>
  <c r="E123" i="3"/>
  <c r="E124" i="3"/>
  <c r="E125" i="3"/>
  <c r="E126" i="3"/>
  <c r="E127" i="3"/>
  <c r="E128" i="3"/>
  <c r="E129" i="3"/>
  <c r="E130" i="3"/>
  <c r="E131" i="3"/>
  <c r="E132" i="3"/>
  <c r="E133" i="3"/>
  <c r="E134" i="3"/>
  <c r="E135" i="3"/>
  <c r="E136" i="3"/>
  <c r="E137" i="3"/>
  <c r="E138" i="3"/>
  <c r="E139" i="3"/>
  <c r="E140" i="3"/>
  <c r="E141" i="3"/>
  <c r="E142" i="3"/>
  <c r="E143" i="3"/>
  <c r="E144" i="3"/>
  <c r="E145" i="3"/>
  <c r="E146" i="3"/>
  <c r="E147" i="3"/>
  <c r="E148" i="3"/>
  <c r="E149" i="3"/>
  <c r="E150" i="3"/>
  <c r="E151" i="3"/>
  <c r="E152" i="3"/>
  <c r="E153" i="3"/>
  <c r="E154" i="3"/>
  <c r="E155" i="3"/>
  <c r="E156" i="3"/>
  <c r="E157" i="3"/>
  <c r="E158" i="3"/>
  <c r="E159" i="3"/>
  <c r="E160" i="3"/>
  <c r="E161" i="3"/>
  <c r="E162" i="3"/>
  <c r="E163" i="3"/>
  <c r="E164" i="3"/>
  <c r="E165" i="3"/>
  <c r="E166" i="3"/>
  <c r="E167" i="3"/>
  <c r="E168" i="3"/>
  <c r="E169" i="3"/>
  <c r="E170" i="3"/>
  <c r="E171" i="3"/>
  <c r="E172" i="3"/>
  <c r="E173" i="3"/>
  <c r="E174" i="3"/>
  <c r="E175" i="3"/>
  <c r="E176" i="3"/>
  <c r="E177" i="3"/>
  <c r="E178" i="3"/>
  <c r="E179" i="3"/>
  <c r="E180" i="3"/>
  <c r="E181" i="3"/>
  <c r="E182" i="3"/>
  <c r="E183" i="3"/>
  <c r="E184" i="3"/>
  <c r="E185" i="3"/>
  <c r="E186" i="3"/>
  <c r="E187" i="3"/>
  <c r="E188" i="3"/>
  <c r="E189" i="3"/>
  <c r="E190" i="3"/>
  <c r="E191" i="3"/>
  <c r="E192" i="3"/>
  <c r="E193" i="3"/>
  <c r="E194" i="3"/>
  <c r="E195" i="3"/>
  <c r="E196" i="3"/>
  <c r="E197" i="3"/>
  <c r="E198" i="3"/>
  <c r="E199" i="3"/>
  <c r="E200" i="3"/>
  <c r="E201" i="3"/>
  <c r="E202" i="3"/>
  <c r="E203" i="3"/>
  <c r="E204" i="3"/>
  <c r="E205" i="3"/>
  <c r="E206" i="3"/>
  <c r="E207" i="3"/>
  <c r="E208" i="3"/>
  <c r="E209" i="3"/>
  <c r="E210" i="3"/>
  <c r="E211" i="3"/>
  <c r="E212" i="3"/>
  <c r="E213" i="3"/>
  <c r="E214" i="3"/>
  <c r="E215" i="3"/>
  <c r="E216" i="3"/>
  <c r="E217" i="3"/>
  <c r="E218" i="3"/>
  <c r="E219" i="3"/>
  <c r="E220" i="3"/>
  <c r="E221" i="3"/>
  <c r="E222" i="3"/>
  <c r="E223" i="3"/>
  <c r="E224" i="3"/>
  <c r="E225" i="3"/>
  <c r="E226" i="3"/>
  <c r="E227" i="3"/>
  <c r="E228" i="3"/>
  <c r="E229" i="3"/>
  <c r="E230" i="3"/>
  <c r="E231" i="3"/>
  <c r="E232" i="3"/>
  <c r="E233" i="3"/>
  <c r="E234" i="3"/>
  <c r="E235" i="3"/>
  <c r="E236" i="3"/>
  <c r="E237" i="3"/>
  <c r="E238" i="3"/>
  <c r="E239" i="3"/>
  <c r="E240" i="3"/>
  <c r="E241" i="3"/>
  <c r="E242" i="3"/>
  <c r="E243" i="3"/>
  <c r="E244" i="3"/>
  <c r="E245" i="3"/>
  <c r="E246" i="3"/>
  <c r="E247" i="3"/>
  <c r="E248" i="3"/>
  <c r="E249" i="3"/>
  <c r="E250" i="3"/>
  <c r="E251" i="3"/>
  <c r="E252" i="3"/>
  <c r="E253" i="3"/>
  <c r="E254" i="3"/>
  <c r="E255" i="3"/>
  <c r="E256" i="3"/>
  <c r="E257" i="3"/>
  <c r="E258" i="3"/>
  <c r="E259" i="3"/>
  <c r="E260" i="3"/>
  <c r="E261" i="3"/>
  <c r="E262" i="3"/>
  <c r="E263" i="3"/>
  <c r="E264" i="3"/>
  <c r="E265" i="3"/>
  <c r="E266" i="3"/>
  <c r="E267" i="3"/>
  <c r="E268" i="3"/>
  <c r="E269" i="3"/>
  <c r="E270" i="3"/>
  <c r="E271" i="3"/>
  <c r="D14" i="3"/>
  <c r="F14" i="3" s="1"/>
  <c r="D15" i="3"/>
  <c r="D16" i="3"/>
  <c r="F16" i="3" s="1"/>
  <c r="D17" i="3"/>
  <c r="F17" i="3" s="1"/>
  <c r="D18" i="3"/>
  <c r="F18" i="3" s="1"/>
  <c r="D19" i="3"/>
  <c r="D20" i="3"/>
  <c r="F20" i="3" s="1"/>
  <c r="D21" i="3"/>
  <c r="F21" i="3" s="1"/>
  <c r="D22" i="3"/>
  <c r="F22" i="3" s="1"/>
  <c r="D23" i="3"/>
  <c r="D24" i="3"/>
  <c r="F24" i="3" s="1"/>
  <c r="D25" i="3"/>
  <c r="F25" i="3" s="1"/>
  <c r="D26" i="3"/>
  <c r="F26" i="3" s="1"/>
  <c r="D27" i="3"/>
  <c r="D28" i="3"/>
  <c r="F28" i="3" s="1"/>
  <c r="D29" i="3"/>
  <c r="F29" i="3" s="1"/>
  <c r="D30" i="3"/>
  <c r="F30" i="3" s="1"/>
  <c r="D31" i="3"/>
  <c r="D32" i="3"/>
  <c r="F32" i="3" s="1"/>
  <c r="D33" i="3"/>
  <c r="F33" i="3" s="1"/>
  <c r="D34" i="3"/>
  <c r="F34" i="3" s="1"/>
  <c r="D35" i="3"/>
  <c r="D36" i="3"/>
  <c r="F36" i="3" s="1"/>
  <c r="D37" i="3"/>
  <c r="F37" i="3" s="1"/>
  <c r="D38" i="3"/>
  <c r="F38" i="3" s="1"/>
  <c r="D39" i="3"/>
  <c r="D40" i="3"/>
  <c r="F40" i="3" s="1"/>
  <c r="D41" i="3"/>
  <c r="F41" i="3" s="1"/>
  <c r="D42" i="3"/>
  <c r="F42" i="3" s="1"/>
  <c r="D43" i="3"/>
  <c r="D44" i="3"/>
  <c r="F44" i="3" s="1"/>
  <c r="D45" i="3"/>
  <c r="F45" i="3" s="1"/>
  <c r="D46" i="3"/>
  <c r="F46" i="3" s="1"/>
  <c r="D47" i="3"/>
  <c r="D48" i="3"/>
  <c r="F48" i="3" s="1"/>
  <c r="D49" i="3"/>
  <c r="F49" i="3" s="1"/>
  <c r="D50" i="3"/>
  <c r="F50" i="3" s="1"/>
  <c r="D51" i="3"/>
  <c r="D52" i="3"/>
  <c r="F52" i="3" s="1"/>
  <c r="D53" i="3"/>
  <c r="F53" i="3" s="1"/>
  <c r="D54" i="3"/>
  <c r="F54" i="3" s="1"/>
  <c r="D55" i="3"/>
  <c r="D56" i="3"/>
  <c r="F56" i="3" s="1"/>
  <c r="D57" i="3"/>
  <c r="F57" i="3" s="1"/>
  <c r="D58" i="3"/>
  <c r="F58" i="3" s="1"/>
  <c r="D59" i="3"/>
  <c r="D60" i="3"/>
  <c r="F60" i="3" s="1"/>
  <c r="D61" i="3"/>
  <c r="F61" i="3" s="1"/>
  <c r="D62" i="3"/>
  <c r="F62" i="3" s="1"/>
  <c r="D63" i="3"/>
  <c r="D64" i="3"/>
  <c r="F64" i="3" s="1"/>
  <c r="D65" i="3"/>
  <c r="F65" i="3" s="1"/>
  <c r="D66" i="3"/>
  <c r="F66" i="3" s="1"/>
  <c r="D67" i="3"/>
  <c r="D68" i="3"/>
  <c r="F68" i="3" s="1"/>
  <c r="D69" i="3"/>
  <c r="F69" i="3" s="1"/>
  <c r="D70" i="3"/>
  <c r="F70" i="3" s="1"/>
  <c r="D71" i="3"/>
  <c r="D72" i="3"/>
  <c r="F72" i="3" s="1"/>
  <c r="D73" i="3"/>
  <c r="F73" i="3" s="1"/>
  <c r="D74" i="3"/>
  <c r="F74" i="3" s="1"/>
  <c r="D75" i="3"/>
  <c r="D76" i="3"/>
  <c r="F76" i="3" s="1"/>
  <c r="D77" i="3"/>
  <c r="F77" i="3" s="1"/>
  <c r="D78" i="3"/>
  <c r="F78" i="3" s="1"/>
  <c r="D79" i="3"/>
  <c r="D80" i="3"/>
  <c r="F80" i="3" s="1"/>
  <c r="D81" i="3"/>
  <c r="F81" i="3" s="1"/>
  <c r="D82" i="3"/>
  <c r="F82" i="3" s="1"/>
  <c r="D83" i="3"/>
  <c r="D84" i="3"/>
  <c r="F84" i="3" s="1"/>
  <c r="D85" i="3"/>
  <c r="F85" i="3" s="1"/>
  <c r="D86" i="3"/>
  <c r="F86" i="3" s="1"/>
  <c r="D87" i="3"/>
  <c r="D88" i="3"/>
  <c r="F88" i="3" s="1"/>
  <c r="D89" i="3"/>
  <c r="F89" i="3" s="1"/>
  <c r="D90" i="3"/>
  <c r="F90" i="3" s="1"/>
  <c r="D91" i="3"/>
  <c r="D92" i="3"/>
  <c r="F92" i="3" s="1"/>
  <c r="D93" i="3"/>
  <c r="F93" i="3" s="1"/>
  <c r="D94" i="3"/>
  <c r="F94" i="3" s="1"/>
  <c r="D95" i="3"/>
  <c r="D96" i="3"/>
  <c r="F96" i="3" s="1"/>
  <c r="D97" i="3"/>
  <c r="F97" i="3" s="1"/>
  <c r="D98" i="3"/>
  <c r="F98" i="3" s="1"/>
  <c r="D99" i="3"/>
  <c r="D100" i="3"/>
  <c r="F100" i="3" s="1"/>
  <c r="D101" i="3"/>
  <c r="F101" i="3" s="1"/>
  <c r="D102" i="3"/>
  <c r="F102" i="3" s="1"/>
  <c r="D103" i="3"/>
  <c r="D104" i="3"/>
  <c r="F104" i="3" s="1"/>
  <c r="D105" i="3"/>
  <c r="F105" i="3" s="1"/>
  <c r="D106" i="3"/>
  <c r="F106" i="3" s="1"/>
  <c r="D107" i="3"/>
  <c r="D108" i="3"/>
  <c r="F108" i="3" s="1"/>
  <c r="D109" i="3"/>
  <c r="F109" i="3" s="1"/>
  <c r="D110" i="3"/>
  <c r="F110" i="3" s="1"/>
  <c r="D111" i="3"/>
  <c r="D112" i="3"/>
  <c r="F112" i="3" s="1"/>
  <c r="D113" i="3"/>
  <c r="F113" i="3" s="1"/>
  <c r="D114" i="3"/>
  <c r="F114" i="3" s="1"/>
  <c r="D115" i="3"/>
  <c r="D116" i="3"/>
  <c r="F116" i="3" s="1"/>
  <c r="D117" i="3"/>
  <c r="F117" i="3" s="1"/>
  <c r="D118" i="3"/>
  <c r="F118" i="3" s="1"/>
  <c r="D119" i="3"/>
  <c r="D120" i="3"/>
  <c r="F120" i="3" s="1"/>
  <c r="D121" i="3"/>
  <c r="F121" i="3" s="1"/>
  <c r="D122" i="3"/>
  <c r="F122" i="3" s="1"/>
  <c r="D123" i="3"/>
  <c r="D124" i="3"/>
  <c r="F124" i="3" s="1"/>
  <c r="D125" i="3"/>
  <c r="F125" i="3" s="1"/>
  <c r="D126" i="3"/>
  <c r="F126" i="3" s="1"/>
  <c r="D127" i="3"/>
  <c r="D128" i="3"/>
  <c r="F128" i="3" s="1"/>
  <c r="D129" i="3"/>
  <c r="F129" i="3" s="1"/>
  <c r="D130" i="3"/>
  <c r="F130" i="3" s="1"/>
  <c r="D131" i="3"/>
  <c r="D132" i="3"/>
  <c r="F132" i="3" s="1"/>
  <c r="D133" i="3"/>
  <c r="F133" i="3" s="1"/>
  <c r="D134" i="3"/>
  <c r="F134" i="3" s="1"/>
  <c r="D135" i="3"/>
  <c r="D136" i="3"/>
  <c r="F136" i="3" s="1"/>
  <c r="D137" i="3"/>
  <c r="F137" i="3" s="1"/>
  <c r="D138" i="3"/>
  <c r="F138" i="3" s="1"/>
  <c r="D139" i="3"/>
  <c r="D140" i="3"/>
  <c r="F140" i="3" s="1"/>
  <c r="D141" i="3"/>
  <c r="F141" i="3" s="1"/>
  <c r="D142" i="3"/>
  <c r="F142" i="3" s="1"/>
  <c r="D143" i="3"/>
  <c r="D144" i="3"/>
  <c r="F144" i="3" s="1"/>
  <c r="D145" i="3"/>
  <c r="F145" i="3" s="1"/>
  <c r="D146" i="3"/>
  <c r="F146" i="3" s="1"/>
  <c r="D147" i="3"/>
  <c r="D148" i="3"/>
  <c r="F148" i="3" s="1"/>
  <c r="D149" i="3"/>
  <c r="F149" i="3" s="1"/>
  <c r="D150" i="3"/>
  <c r="F150" i="3" s="1"/>
  <c r="D151" i="3"/>
  <c r="D152" i="3"/>
  <c r="F152" i="3" s="1"/>
  <c r="D153" i="3"/>
  <c r="F153" i="3" s="1"/>
  <c r="D154" i="3"/>
  <c r="F154" i="3" s="1"/>
  <c r="D155" i="3"/>
  <c r="D156" i="3"/>
  <c r="F156" i="3" s="1"/>
  <c r="D157" i="3"/>
  <c r="F157" i="3" s="1"/>
  <c r="D158" i="3"/>
  <c r="F158" i="3" s="1"/>
  <c r="D159" i="3"/>
  <c r="D160" i="3"/>
  <c r="F160" i="3" s="1"/>
  <c r="D161" i="3"/>
  <c r="F161" i="3" s="1"/>
  <c r="D162" i="3"/>
  <c r="F162" i="3" s="1"/>
  <c r="D163" i="3"/>
  <c r="D164" i="3"/>
  <c r="F164" i="3" s="1"/>
  <c r="D165" i="3"/>
  <c r="F165" i="3" s="1"/>
  <c r="D166" i="3"/>
  <c r="F166" i="3" s="1"/>
  <c r="D167" i="3"/>
  <c r="D168" i="3"/>
  <c r="F168" i="3" s="1"/>
  <c r="D169" i="3"/>
  <c r="F169" i="3" s="1"/>
  <c r="D170" i="3"/>
  <c r="F170" i="3" s="1"/>
  <c r="D171" i="3"/>
  <c r="D172" i="3"/>
  <c r="F172" i="3" s="1"/>
  <c r="D173" i="3"/>
  <c r="F173" i="3" s="1"/>
  <c r="D174" i="3"/>
  <c r="F174" i="3" s="1"/>
  <c r="D175" i="3"/>
  <c r="D176" i="3"/>
  <c r="F176" i="3" s="1"/>
  <c r="D177" i="3"/>
  <c r="F177" i="3" s="1"/>
  <c r="D178" i="3"/>
  <c r="F178" i="3" s="1"/>
  <c r="D179" i="3"/>
  <c r="D180" i="3"/>
  <c r="F180" i="3" s="1"/>
  <c r="D181" i="3"/>
  <c r="F181" i="3" s="1"/>
  <c r="D182" i="3"/>
  <c r="F182" i="3" s="1"/>
  <c r="D183" i="3"/>
  <c r="D184" i="3"/>
  <c r="F184" i="3" s="1"/>
  <c r="D185" i="3"/>
  <c r="F185" i="3" s="1"/>
  <c r="D186" i="3"/>
  <c r="F186" i="3" s="1"/>
  <c r="D187" i="3"/>
  <c r="D188" i="3"/>
  <c r="F188" i="3" s="1"/>
  <c r="D189" i="3"/>
  <c r="F189" i="3" s="1"/>
  <c r="D190" i="3"/>
  <c r="F190" i="3" s="1"/>
  <c r="D191" i="3"/>
  <c r="D192" i="3"/>
  <c r="F192" i="3" s="1"/>
  <c r="D193" i="3"/>
  <c r="F193" i="3" s="1"/>
  <c r="D194" i="3"/>
  <c r="F194" i="3" s="1"/>
  <c r="D195" i="3"/>
  <c r="D196" i="3"/>
  <c r="F196" i="3" s="1"/>
  <c r="D197" i="3"/>
  <c r="F197" i="3" s="1"/>
  <c r="D198" i="3"/>
  <c r="F198" i="3" s="1"/>
  <c r="D199" i="3"/>
  <c r="D200" i="3"/>
  <c r="F200" i="3" s="1"/>
  <c r="D201" i="3"/>
  <c r="F201" i="3" s="1"/>
  <c r="D202" i="3"/>
  <c r="F202" i="3" s="1"/>
  <c r="D203" i="3"/>
  <c r="D204" i="3"/>
  <c r="F204" i="3" s="1"/>
  <c r="D205" i="3"/>
  <c r="F205" i="3" s="1"/>
  <c r="D207" i="3"/>
  <c r="D208" i="3"/>
  <c r="F208" i="3" s="1"/>
  <c r="D209" i="3"/>
  <c r="F209" i="3" s="1"/>
  <c r="D210" i="3"/>
  <c r="F210" i="3" s="1"/>
  <c r="D211" i="3"/>
  <c r="D212" i="3"/>
  <c r="F212" i="3" s="1"/>
  <c r="D213" i="3"/>
  <c r="F213" i="3" s="1"/>
  <c r="D214" i="3"/>
  <c r="F214" i="3" s="1"/>
  <c r="D215" i="3"/>
  <c r="D216" i="3"/>
  <c r="F216" i="3" s="1"/>
  <c r="D217" i="3"/>
  <c r="F217" i="3" s="1"/>
  <c r="D218" i="3"/>
  <c r="F218" i="3" s="1"/>
  <c r="D219" i="3"/>
  <c r="D220" i="3"/>
  <c r="F220" i="3" s="1"/>
  <c r="D221" i="3"/>
  <c r="F221" i="3" s="1"/>
  <c r="D222" i="3"/>
  <c r="F222" i="3" s="1"/>
  <c r="D223" i="3"/>
  <c r="D224" i="3"/>
  <c r="F224" i="3" s="1"/>
  <c r="D225" i="3"/>
  <c r="F225" i="3" s="1"/>
  <c r="D226" i="3"/>
  <c r="F226" i="3" s="1"/>
  <c r="D227" i="3"/>
  <c r="D228" i="3"/>
  <c r="F228" i="3" s="1"/>
  <c r="D229" i="3"/>
  <c r="F229" i="3" s="1"/>
  <c r="D230" i="3"/>
  <c r="F230" i="3" s="1"/>
  <c r="D231" i="3"/>
  <c r="D232" i="3"/>
  <c r="F232" i="3" s="1"/>
  <c r="D233" i="3"/>
  <c r="F233" i="3" s="1"/>
  <c r="D234" i="3"/>
  <c r="F234" i="3" s="1"/>
  <c r="D235" i="3"/>
  <c r="D236" i="3"/>
  <c r="F236" i="3" s="1"/>
  <c r="D237" i="3"/>
  <c r="F237" i="3" s="1"/>
  <c r="D238" i="3"/>
  <c r="F238" i="3" s="1"/>
  <c r="D239" i="3"/>
  <c r="D240" i="3"/>
  <c r="F240" i="3" s="1"/>
  <c r="D241" i="3"/>
  <c r="F241" i="3" s="1"/>
  <c r="D242" i="3"/>
  <c r="F242" i="3" s="1"/>
  <c r="D243" i="3"/>
  <c r="D244" i="3"/>
  <c r="F244" i="3" s="1"/>
  <c r="D245" i="3"/>
  <c r="F245" i="3" s="1"/>
  <c r="D246" i="3"/>
  <c r="F246" i="3" s="1"/>
  <c r="D247" i="3"/>
  <c r="D248" i="3"/>
  <c r="F248" i="3" s="1"/>
  <c r="D249" i="3"/>
  <c r="F249" i="3" s="1"/>
  <c r="D250" i="3"/>
  <c r="F250" i="3" s="1"/>
  <c r="D251" i="3"/>
  <c r="D252" i="3"/>
  <c r="F252" i="3" s="1"/>
  <c r="D253" i="3"/>
  <c r="F253" i="3" s="1"/>
  <c r="D254" i="3"/>
  <c r="F254" i="3" s="1"/>
  <c r="D255" i="3"/>
  <c r="D256" i="3"/>
  <c r="F256" i="3" s="1"/>
  <c r="D257" i="3"/>
  <c r="F257" i="3" s="1"/>
  <c r="D258" i="3"/>
  <c r="F258" i="3" s="1"/>
  <c r="D259" i="3"/>
  <c r="D260" i="3"/>
  <c r="F260" i="3" s="1"/>
  <c r="D261" i="3"/>
  <c r="F261" i="3" s="1"/>
  <c r="D262" i="3"/>
  <c r="F262" i="3" s="1"/>
  <c r="D263" i="3"/>
  <c r="D264" i="3"/>
  <c r="F264" i="3" s="1"/>
  <c r="D265" i="3"/>
  <c r="F265" i="3" s="1"/>
  <c r="D266" i="3"/>
  <c r="F266" i="3" s="1"/>
  <c r="D267" i="3"/>
  <c r="D268" i="3"/>
  <c r="F268" i="3" s="1"/>
  <c r="D269" i="3"/>
  <c r="F269" i="3" s="1"/>
  <c r="D270" i="3"/>
  <c r="F270" i="3" s="1"/>
  <c r="D271" i="3"/>
  <c r="D9" i="3"/>
  <c r="F9" i="3" s="1"/>
  <c r="D10" i="3"/>
  <c r="F10" i="3" s="1"/>
  <c r="D11" i="3"/>
  <c r="F11" i="3" s="1"/>
  <c r="D12" i="3"/>
  <c r="F12" i="3" s="1"/>
  <c r="D13" i="3"/>
  <c r="F13" i="3" s="1"/>
  <c r="E8" i="3"/>
  <c r="D8" i="3"/>
  <c r="I271" i="2"/>
  <c r="I272" i="2"/>
  <c r="I261" i="2"/>
  <c r="I262" i="2"/>
  <c r="I263" i="2"/>
  <c r="I264" i="2"/>
  <c r="I265" i="2"/>
  <c r="I266" i="2"/>
  <c r="I267" i="2"/>
  <c r="I268" i="2"/>
  <c r="I269" i="2"/>
  <c r="I270" i="2"/>
  <c r="I253" i="2"/>
  <c r="I254" i="2"/>
  <c r="I255" i="2"/>
  <c r="I256" i="2"/>
  <c r="I257" i="2"/>
  <c r="I258" i="2"/>
  <c r="I259" i="2"/>
  <c r="I260" i="2"/>
  <c r="I243" i="2"/>
  <c r="I244" i="2"/>
  <c r="I245" i="2"/>
  <c r="I246" i="2"/>
  <c r="I247" i="2"/>
  <c r="I248" i="2"/>
  <c r="I249" i="2"/>
  <c r="I250" i="2"/>
  <c r="I251" i="2"/>
  <c r="I252" i="2"/>
  <c r="I228" i="2"/>
  <c r="I229" i="2"/>
  <c r="I230" i="2"/>
  <c r="I231" i="2"/>
  <c r="I232" i="2"/>
  <c r="I233" i="2"/>
  <c r="I234" i="2"/>
  <c r="I235" i="2"/>
  <c r="I236" i="2"/>
  <c r="I237" i="2"/>
  <c r="I238" i="2"/>
  <c r="I239" i="2"/>
  <c r="I240" i="2"/>
  <c r="I241" i="2"/>
  <c r="I242" i="2"/>
  <c r="I216" i="2"/>
  <c r="I217" i="2"/>
  <c r="I218" i="2"/>
  <c r="I219" i="2"/>
  <c r="I220" i="2"/>
  <c r="I221" i="2"/>
  <c r="I222" i="2"/>
  <c r="I223" i="2"/>
  <c r="I224" i="2"/>
  <c r="I225" i="2"/>
  <c r="I226" i="2"/>
  <c r="I227" i="2"/>
  <c r="I206" i="2"/>
  <c r="I207" i="2"/>
  <c r="I208" i="2"/>
  <c r="I209" i="2"/>
  <c r="I210" i="2"/>
  <c r="I211" i="2"/>
  <c r="I212" i="2"/>
  <c r="I213" i="2"/>
  <c r="I214" i="2"/>
  <c r="I215" i="2"/>
  <c r="I194" i="2"/>
  <c r="I195" i="2"/>
  <c r="I196" i="2"/>
  <c r="I197" i="2"/>
  <c r="I198" i="2"/>
  <c r="I199" i="2"/>
  <c r="I200" i="2"/>
  <c r="I201" i="2"/>
  <c r="I202" i="2"/>
  <c r="I203" i="2"/>
  <c r="I204" i="2"/>
  <c r="I205" i="2"/>
  <c r="I183" i="2"/>
  <c r="I184" i="2"/>
  <c r="I185" i="2"/>
  <c r="I186" i="2"/>
  <c r="I187" i="2"/>
  <c r="I188" i="2"/>
  <c r="I189" i="2"/>
  <c r="I190" i="2"/>
  <c r="I191" i="2"/>
  <c r="I192" i="2"/>
  <c r="I193" i="2"/>
  <c r="I170" i="2"/>
  <c r="I171" i="2"/>
  <c r="I172" i="2"/>
  <c r="I173" i="2"/>
  <c r="I174" i="2"/>
  <c r="I175" i="2"/>
  <c r="I176" i="2"/>
  <c r="I177" i="2"/>
  <c r="I178" i="2"/>
  <c r="I179" i="2"/>
  <c r="I180" i="2"/>
  <c r="I181" i="2"/>
  <c r="I182" i="2"/>
  <c r="I161" i="2"/>
  <c r="I162" i="2"/>
  <c r="I163" i="2"/>
  <c r="I164" i="2"/>
  <c r="I165" i="2"/>
  <c r="I166" i="2"/>
  <c r="I167" i="2"/>
  <c r="I168" i="2"/>
  <c r="I169" i="2"/>
  <c r="I150" i="2"/>
  <c r="I151" i="2"/>
  <c r="I152" i="2"/>
  <c r="I153" i="2"/>
  <c r="I154" i="2"/>
  <c r="I155" i="2"/>
  <c r="I156" i="2"/>
  <c r="I157" i="2"/>
  <c r="I158" i="2"/>
  <c r="I159" i="2"/>
  <c r="I160" i="2"/>
  <c r="I141" i="2"/>
  <c r="I142" i="2"/>
  <c r="I143" i="2"/>
  <c r="I144" i="2"/>
  <c r="I145" i="2"/>
  <c r="I146" i="2"/>
  <c r="I147" i="2"/>
  <c r="I148" i="2"/>
  <c r="I149" i="2"/>
  <c r="I132" i="2"/>
  <c r="I133" i="2"/>
  <c r="I134" i="2"/>
  <c r="I135" i="2"/>
  <c r="I136" i="2"/>
  <c r="I137" i="2"/>
  <c r="I138" i="2"/>
  <c r="I139" i="2"/>
  <c r="I140" i="2"/>
  <c r="I122" i="2"/>
  <c r="I123" i="2"/>
  <c r="I124" i="2"/>
  <c r="I125" i="2"/>
  <c r="I126" i="2"/>
  <c r="I127" i="2"/>
  <c r="I128" i="2"/>
  <c r="I129" i="2"/>
  <c r="I130" i="2"/>
  <c r="I131" i="2"/>
  <c r="I106" i="2"/>
  <c r="I107" i="2"/>
  <c r="I108" i="2"/>
  <c r="I109" i="2"/>
  <c r="I110" i="2"/>
  <c r="I111" i="2"/>
  <c r="I112" i="2"/>
  <c r="I113" i="2"/>
  <c r="I114" i="2"/>
  <c r="I115" i="2"/>
  <c r="I116" i="2"/>
  <c r="I117" i="2"/>
  <c r="I118" i="2"/>
  <c r="I119" i="2"/>
  <c r="I120" i="2"/>
  <c r="I121" i="2"/>
  <c r="I95" i="2"/>
  <c r="I96" i="2"/>
  <c r="I97" i="2"/>
  <c r="I98" i="2"/>
  <c r="I99" i="2"/>
  <c r="I100" i="2"/>
  <c r="I101" i="2"/>
  <c r="I102" i="2"/>
  <c r="I103" i="2"/>
  <c r="I104" i="2"/>
  <c r="I105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70" i="2"/>
  <c r="I71" i="2"/>
  <c r="I72" i="2"/>
  <c r="I73" i="2"/>
  <c r="I74" i="2"/>
  <c r="I75" i="2"/>
  <c r="I76" i="2"/>
  <c r="I77" i="2"/>
  <c r="I78" i="2"/>
  <c r="I79" i="2"/>
  <c r="I80" i="2"/>
  <c r="I81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43" i="2"/>
  <c r="I44" i="2"/>
  <c r="I45" i="2"/>
  <c r="I46" i="2"/>
  <c r="I47" i="2"/>
  <c r="I48" i="2"/>
  <c r="I49" i="2"/>
  <c r="I50" i="2"/>
  <c r="I51" i="2"/>
  <c r="I52" i="2"/>
  <c r="I53" i="2"/>
  <c r="I35" i="2"/>
  <c r="I36" i="2"/>
  <c r="I37" i="2"/>
  <c r="I38" i="2"/>
  <c r="I39" i="2"/>
  <c r="I40" i="2"/>
  <c r="I41" i="2"/>
  <c r="I42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12" i="2"/>
  <c r="I13" i="2"/>
  <c r="I14" i="2"/>
  <c r="I15" i="2"/>
  <c r="I16" i="2"/>
  <c r="I17" i="2"/>
  <c r="I18" i="2"/>
  <c r="I19" i="2"/>
  <c r="I20" i="2"/>
  <c r="I21" i="2"/>
  <c r="I9" i="2"/>
  <c r="I10" i="2"/>
  <c r="I11" i="2"/>
  <c r="I8" i="2"/>
  <c r="H272" i="2"/>
  <c r="I272" i="1"/>
  <c r="F203" i="3" l="1"/>
  <c r="F199" i="3"/>
  <c r="F195" i="3"/>
  <c r="F191" i="3"/>
  <c r="F187" i="3"/>
  <c r="F183" i="3"/>
  <c r="F179" i="3"/>
  <c r="F175" i="3"/>
  <c r="F171" i="3"/>
  <c r="F167" i="3"/>
  <c r="F163" i="3"/>
  <c r="F159" i="3"/>
  <c r="F155" i="3"/>
  <c r="F151" i="3"/>
  <c r="F147" i="3"/>
  <c r="F143" i="3"/>
  <c r="F139" i="3"/>
  <c r="F135" i="3"/>
  <c r="F131" i="3"/>
  <c r="F127" i="3"/>
  <c r="F123" i="3"/>
  <c r="F119" i="3"/>
  <c r="F115" i="3"/>
  <c r="F111" i="3"/>
  <c r="F107" i="3"/>
  <c r="F103" i="3"/>
  <c r="F99" i="3"/>
  <c r="F95" i="3"/>
  <c r="F91" i="3"/>
  <c r="F87" i="3"/>
  <c r="F83" i="3"/>
  <c r="F79" i="3"/>
  <c r="F75" i="3"/>
  <c r="F71" i="3"/>
  <c r="F67" i="3"/>
  <c r="F63" i="3"/>
  <c r="F59" i="3"/>
  <c r="F55" i="3"/>
  <c r="F51" i="3"/>
  <c r="F47" i="3"/>
  <c r="F43" i="3"/>
  <c r="F39" i="3"/>
  <c r="F35" i="3"/>
  <c r="F31" i="3"/>
  <c r="F27" i="3"/>
  <c r="F23" i="3"/>
  <c r="F19" i="3"/>
  <c r="F15" i="3"/>
  <c r="F271" i="3"/>
  <c r="F267" i="3"/>
  <c r="F263" i="3"/>
  <c r="F259" i="3"/>
  <c r="F255" i="3"/>
  <c r="F251" i="3"/>
  <c r="F247" i="3"/>
  <c r="F243" i="3"/>
  <c r="F239" i="3"/>
  <c r="F235" i="3"/>
  <c r="F231" i="3"/>
  <c r="F227" i="3"/>
  <c r="F223" i="3"/>
  <c r="F219" i="3"/>
  <c r="F215" i="3"/>
  <c r="F211" i="3"/>
  <c r="F207" i="3"/>
  <c r="F272" i="1"/>
  <c r="G272" i="1"/>
  <c r="H272" i="1"/>
  <c r="J272" i="1"/>
  <c r="E272" i="1"/>
  <c r="F8" i="3"/>
  <c r="E272" i="3" l="1"/>
  <c r="K106" i="1" l="1"/>
  <c r="K11" i="1" l="1"/>
  <c r="K12" i="1"/>
  <c r="K13" i="1"/>
  <c r="K14" i="1"/>
  <c r="K15" i="1"/>
  <c r="K16" i="1"/>
  <c r="K17" i="1"/>
  <c r="K18" i="1"/>
  <c r="K19" i="1"/>
  <c r="K22" i="1"/>
  <c r="K24" i="1"/>
  <c r="K25" i="1"/>
  <c r="K26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3" i="1"/>
  <c r="K44" i="1"/>
  <c r="K45" i="1"/>
  <c r="K46" i="1"/>
  <c r="K48" i="1"/>
  <c r="K49" i="1"/>
  <c r="K50" i="1"/>
  <c r="K52" i="1"/>
  <c r="K53" i="1"/>
  <c r="K54" i="1"/>
  <c r="K55" i="1"/>
  <c r="K56" i="1"/>
  <c r="K57" i="1"/>
  <c r="K58" i="1"/>
  <c r="K60" i="1"/>
  <c r="K61" i="1"/>
  <c r="K62" i="1"/>
  <c r="K63" i="1"/>
  <c r="K64" i="1"/>
  <c r="K65" i="1"/>
  <c r="K67" i="1"/>
  <c r="K68" i="1"/>
  <c r="K69" i="1"/>
  <c r="K70" i="1"/>
  <c r="K71" i="1"/>
  <c r="K72" i="1"/>
  <c r="K73" i="1"/>
  <c r="K77" i="1"/>
  <c r="K78" i="1"/>
  <c r="K79" i="1"/>
  <c r="K80" i="1"/>
  <c r="K81" i="1"/>
  <c r="K82" i="1"/>
  <c r="K83" i="1"/>
  <c r="K85" i="1"/>
  <c r="K86" i="1"/>
  <c r="K87" i="1"/>
  <c r="K88" i="1"/>
  <c r="K90" i="1"/>
  <c r="K91" i="1"/>
  <c r="K92" i="1"/>
  <c r="K95" i="1"/>
  <c r="K96" i="1"/>
  <c r="K97" i="1"/>
  <c r="K98" i="1"/>
  <c r="K99" i="1"/>
  <c r="K100" i="1"/>
  <c r="K101" i="1"/>
  <c r="K102" i="1"/>
  <c r="K103" i="1"/>
  <c r="K104" i="1"/>
  <c r="K105" i="1"/>
  <c r="K107" i="1"/>
  <c r="K108" i="1"/>
  <c r="K109" i="1"/>
  <c r="K76" i="1"/>
  <c r="K111" i="1"/>
  <c r="K112" i="1"/>
  <c r="K113" i="1"/>
  <c r="K114" i="1"/>
  <c r="K115" i="1"/>
  <c r="K119" i="1"/>
  <c r="K120" i="1"/>
  <c r="K122" i="1"/>
  <c r="K123" i="1"/>
  <c r="K124" i="1"/>
  <c r="K125" i="1"/>
  <c r="K127" i="1"/>
  <c r="K128" i="1"/>
  <c r="K134" i="1"/>
  <c r="K136" i="1"/>
  <c r="K135" i="1"/>
  <c r="K137" i="1"/>
  <c r="K138" i="1"/>
  <c r="K139" i="1"/>
  <c r="K140" i="1"/>
  <c r="K141" i="1"/>
  <c r="K142" i="1"/>
  <c r="K143" i="1"/>
  <c r="K144" i="1"/>
  <c r="K145" i="1"/>
  <c r="K147" i="1"/>
  <c r="K148" i="1"/>
  <c r="K149" i="1"/>
  <c r="K110" i="1"/>
  <c r="K150" i="1"/>
  <c r="K151" i="1"/>
  <c r="K152" i="1"/>
  <c r="K153" i="1"/>
  <c r="K231" i="1"/>
  <c r="K232" i="1"/>
  <c r="K233" i="1"/>
  <c r="K234" i="1"/>
  <c r="K235" i="1"/>
  <c r="K236" i="1"/>
  <c r="K237" i="1"/>
  <c r="K238" i="1"/>
  <c r="K240" i="1"/>
  <c r="K242" i="1"/>
  <c r="K241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6" i="1"/>
  <c r="K257" i="1"/>
  <c r="K259" i="1"/>
  <c r="K258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0" i="1"/>
  <c r="K121" i="1"/>
  <c r="K42" i="1"/>
  <c r="K23" i="1"/>
  <c r="K47" i="1"/>
  <c r="K221" i="1"/>
  <c r="K156" i="1"/>
  <c r="K222" i="1"/>
  <c r="K159" i="1"/>
  <c r="K160" i="1"/>
  <c r="K161" i="1"/>
  <c r="K129" i="1"/>
  <c r="K164" i="1"/>
  <c r="K223" i="1"/>
  <c r="K224" i="1"/>
  <c r="K225" i="1"/>
  <c r="K168" i="1"/>
  <c r="K170" i="1"/>
  <c r="K226" i="1"/>
  <c r="K227" i="1"/>
  <c r="K228" i="1"/>
  <c r="K229" i="1"/>
  <c r="K130" i="1"/>
  <c r="K180" i="1"/>
  <c r="K181" i="1"/>
  <c r="K182" i="1"/>
  <c r="K183" i="1"/>
  <c r="K184" i="1"/>
  <c r="K185" i="1"/>
  <c r="K187" i="1"/>
  <c r="K188" i="1"/>
  <c r="K191" i="1"/>
  <c r="K192" i="1"/>
  <c r="K193" i="1"/>
  <c r="K194" i="1"/>
  <c r="K195" i="1"/>
  <c r="K131" i="1"/>
  <c r="K196" i="1"/>
  <c r="K198" i="1"/>
  <c r="K199" i="1"/>
  <c r="K200" i="1"/>
  <c r="K201" i="1"/>
  <c r="K202" i="1"/>
  <c r="K204" i="1"/>
  <c r="K205" i="1"/>
  <c r="K206" i="1"/>
  <c r="D206" i="3" s="1"/>
  <c r="K207" i="1"/>
  <c r="K208" i="1"/>
  <c r="K209" i="1"/>
  <c r="K210" i="1"/>
  <c r="K211" i="1"/>
  <c r="K213" i="1"/>
  <c r="K214" i="1"/>
  <c r="K216" i="1"/>
  <c r="K218" i="1"/>
  <c r="K219" i="1"/>
  <c r="K132" i="1"/>
  <c r="K93" i="1"/>
  <c r="K94" i="1"/>
  <c r="K146" i="1"/>
  <c r="K154" i="1"/>
  <c r="K155" i="1"/>
  <c r="K157" i="1"/>
  <c r="K158" i="1"/>
  <c r="K162" i="1"/>
  <c r="K163" i="1"/>
  <c r="K165" i="1"/>
  <c r="K166" i="1"/>
  <c r="K167" i="1"/>
  <c r="K169" i="1"/>
  <c r="K171" i="1"/>
  <c r="K172" i="1"/>
  <c r="K173" i="1"/>
  <c r="K174" i="1"/>
  <c r="K175" i="1"/>
  <c r="K176" i="1"/>
  <c r="K177" i="1"/>
  <c r="K178" i="1"/>
  <c r="K179" i="1"/>
  <c r="K186" i="1"/>
  <c r="K189" i="1"/>
  <c r="K190" i="1"/>
  <c r="K197" i="1"/>
  <c r="K203" i="1"/>
  <c r="K212" i="1"/>
  <c r="K215" i="1"/>
  <c r="K217" i="1"/>
  <c r="K220" i="1"/>
  <c r="K230" i="1"/>
  <c r="K27" i="1"/>
  <c r="K133" i="1"/>
  <c r="K10" i="1"/>
  <c r="K66" i="1"/>
  <c r="K59" i="1"/>
  <c r="K84" i="1"/>
  <c r="K126" i="1"/>
  <c r="K255" i="1"/>
  <c r="K75" i="1"/>
  <c r="K8" i="1"/>
  <c r="K21" i="1"/>
  <c r="K51" i="1"/>
  <c r="K74" i="1"/>
  <c r="K89" i="1"/>
  <c r="K116" i="1"/>
  <c r="K117" i="1"/>
  <c r="K118" i="1"/>
  <c r="K239" i="1"/>
  <c r="K9" i="1"/>
  <c r="F206" i="3" l="1"/>
  <c r="F272" i="3" s="1"/>
  <c r="D272" i="3"/>
  <c r="K272" i="1"/>
  <c r="F272" i="2"/>
  <c r="G272" i="2"/>
  <c r="E272" i="2"/>
  <c r="A272" i="2"/>
  <c r="A27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denise towers</author>
  </authors>
  <commentList>
    <comment ref="I97" authorId="0" shapeId="0" xr:uid="{ACC968CA-034E-49C2-8965-637E06D35101}">
      <text>
        <r>
          <rPr>
            <b/>
            <sz val="9"/>
            <color indexed="81"/>
            <rFont val="Tahoma"/>
            <charset val="1"/>
          </rPr>
          <t>denise towers:</t>
        </r>
        <r>
          <rPr>
            <sz val="9"/>
            <color indexed="81"/>
            <rFont val="Tahoma"/>
            <charset val="1"/>
          </rPr>
          <t xml:space="preserve">
MaineCare Credits are more than Claims for this Quarter</t>
        </r>
      </text>
    </comment>
    <comment ref="I206" authorId="0" shapeId="0" xr:uid="{E3FF4FCA-77E1-45C3-8F4A-CF0F9CFD4246}">
      <text>
        <r>
          <rPr>
            <b/>
            <sz val="9"/>
            <color indexed="81"/>
            <rFont val="Tahoma"/>
            <charset val="1"/>
          </rPr>
          <t>denise towers:</t>
        </r>
        <r>
          <rPr>
            <sz val="9"/>
            <color indexed="81"/>
            <rFont val="Tahoma"/>
            <charset val="1"/>
          </rPr>
          <t xml:space="preserve">
Late Dispute Credit for Q120 SAC</t>
        </r>
      </text>
    </comment>
    <comment ref="I225" authorId="0" shapeId="0" xr:uid="{5BB1A4B8-9195-4334-BACA-69F6B68F7390}">
      <text>
        <r>
          <rPr>
            <b/>
            <sz val="9"/>
            <color indexed="81"/>
            <rFont val="Tahoma"/>
            <charset val="1"/>
          </rPr>
          <t>denise towers:</t>
        </r>
        <r>
          <rPr>
            <sz val="9"/>
            <color indexed="81"/>
            <rFont val="Tahoma"/>
            <charset val="1"/>
          </rPr>
          <t xml:space="preserve">
MaineCare Credits are more than Claims for this Quarter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G194" authorId="0" shapeId="0" xr:uid="{DD93EA17-8B7B-40D7-B92A-D07BEAE7E041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Credit from Q419</t>
        </r>
      </text>
    </comment>
  </commentList>
</comments>
</file>

<file path=xl/sharedStrings.xml><?xml version="1.0" encoding="utf-8"?>
<sst xmlns="http://schemas.openxmlformats.org/spreadsheetml/2006/main" count="864" uniqueCount="297">
  <si>
    <t>AOS</t>
  </si>
  <si>
    <t>Acton</t>
  </si>
  <si>
    <t>Alexander</t>
  </si>
  <si>
    <t>Appleton</t>
  </si>
  <si>
    <t>Athens Public Schools</t>
  </si>
  <si>
    <t>Auburn</t>
  </si>
  <si>
    <t>Augusta</t>
  </si>
  <si>
    <t>Baileyville</t>
  </si>
  <si>
    <t>Bangor</t>
  </si>
  <si>
    <t>Bar Harbor</t>
  </si>
  <si>
    <t>Beals</t>
  </si>
  <si>
    <t>Beddington</t>
  </si>
  <si>
    <t>Biddeford</t>
  </si>
  <si>
    <t>Blue Hill</t>
  </si>
  <si>
    <t>Bowerbank</t>
  </si>
  <si>
    <t>Bremen</t>
  </si>
  <si>
    <t>Brewer</t>
  </si>
  <si>
    <t>Bridgewater</t>
  </si>
  <si>
    <t>Brighton Plt. Public Schools</t>
  </si>
  <si>
    <t>Bristol</t>
  </si>
  <si>
    <t>Brooklin</t>
  </si>
  <si>
    <t>Brooksville</t>
  </si>
  <si>
    <t>Brunswick</t>
  </si>
  <si>
    <t>Calais</t>
  </si>
  <si>
    <t>Cape Elizabeth</t>
  </si>
  <si>
    <t>Caratunk</t>
  </si>
  <si>
    <t>Carroll Plt.</t>
  </si>
  <si>
    <t>Castine</t>
  </si>
  <si>
    <t>Caswell</t>
  </si>
  <si>
    <t>Charlotte</t>
  </si>
  <si>
    <t>Cherryfield Public Schools</t>
  </si>
  <si>
    <t>Cooper</t>
  </si>
  <si>
    <t>Coplin Plt.</t>
  </si>
  <si>
    <t>Cranberry Isles</t>
  </si>
  <si>
    <t>Crawford</t>
  </si>
  <si>
    <t>Cutler</t>
  </si>
  <si>
    <t>Damariscotta</t>
  </si>
  <si>
    <t>Deblois</t>
  </si>
  <si>
    <t>Dedham</t>
  </si>
  <si>
    <t>Dennistown Plt.</t>
  </si>
  <si>
    <t>Dennysville</t>
  </si>
  <si>
    <t>Drew Plt.</t>
  </si>
  <si>
    <t>East Machias</t>
  </si>
  <si>
    <t>East Millinocket</t>
  </si>
  <si>
    <t>Easton</t>
  </si>
  <si>
    <t>Eastport</t>
  </si>
  <si>
    <t>Edgecomb</t>
  </si>
  <si>
    <t>Eustis Public Schools</t>
  </si>
  <si>
    <t>Falmouth</t>
  </si>
  <si>
    <t>Fayette</t>
  </si>
  <si>
    <t>Georgetown</t>
  </si>
  <si>
    <t>Gilead</t>
  </si>
  <si>
    <t>Glenburn</t>
  </si>
  <si>
    <t>Glenwood Plt.</t>
  </si>
  <si>
    <t>Gorham</t>
  </si>
  <si>
    <t>Grand Isle</t>
  </si>
  <si>
    <t>Greenbush</t>
  </si>
  <si>
    <t>Greenville</t>
  </si>
  <si>
    <t>Harmony</t>
  </si>
  <si>
    <t>Hermon</t>
  </si>
  <si>
    <t>Highland Plt.</t>
  </si>
  <si>
    <t>Hope</t>
  </si>
  <si>
    <t>Isle Au Haut</t>
  </si>
  <si>
    <t>Islesboro</t>
  </si>
  <si>
    <t>Jefferson</t>
  </si>
  <si>
    <t>Jonesboro</t>
  </si>
  <si>
    <t>Jonesport</t>
  </si>
  <si>
    <t>Kingsbury Plt.</t>
  </si>
  <si>
    <t>Kittery</t>
  </si>
  <si>
    <t>Lake View Plt.</t>
  </si>
  <si>
    <t>Lakeville</t>
  </si>
  <si>
    <t>Lewiston</t>
  </si>
  <si>
    <t>Lincoln Plt.</t>
  </si>
  <si>
    <t>Lincolnville</t>
  </si>
  <si>
    <t>Lisbon</t>
  </si>
  <si>
    <t>Frenchboro</t>
  </si>
  <si>
    <t>Lowell</t>
  </si>
  <si>
    <t>Machias</t>
  </si>
  <si>
    <t>Machiasport</t>
  </si>
  <si>
    <t>Macwahoc Plt.</t>
  </si>
  <si>
    <t>Madawaska</t>
  </si>
  <si>
    <t>Marshfield</t>
  </si>
  <si>
    <t>Meddybemps</t>
  </si>
  <si>
    <t>Medway</t>
  </si>
  <si>
    <t>Milford</t>
  </si>
  <si>
    <t>Millinocket</t>
  </si>
  <si>
    <t>Monhegan Plt</t>
  </si>
  <si>
    <t>Mount Desert</t>
  </si>
  <si>
    <t>Nashville Plt.</t>
  </si>
  <si>
    <t>Newcastle</t>
  </si>
  <si>
    <t>New Sweden</t>
  </si>
  <si>
    <t>Nobleboro</t>
  </si>
  <si>
    <t>Northfield</t>
  </si>
  <si>
    <t>Orient</t>
  </si>
  <si>
    <t>Orrington</t>
  </si>
  <si>
    <t>Otis</t>
  </si>
  <si>
    <t>Pembroke</t>
  </si>
  <si>
    <t>Penobscot</t>
  </si>
  <si>
    <t>Perry</t>
  </si>
  <si>
    <t>Pleasant Rdge Pl</t>
  </si>
  <si>
    <t>Portage Lake</t>
  </si>
  <si>
    <t>Portland</t>
  </si>
  <si>
    <t>Long Island</t>
  </si>
  <si>
    <t>Princeton</t>
  </si>
  <si>
    <t>Reed Plt.</t>
  </si>
  <si>
    <t>Robbinston</t>
  </si>
  <si>
    <t>Roque Bluffs</t>
  </si>
  <si>
    <t>Sanford</t>
  </si>
  <si>
    <t>Scarborough</t>
  </si>
  <si>
    <t>Seboeis Plt.</t>
  </si>
  <si>
    <t>Sedgwick</t>
  </si>
  <si>
    <t>Shirley</t>
  </si>
  <si>
    <t>South Bristol</t>
  </si>
  <si>
    <t>Southport</t>
  </si>
  <si>
    <t>South Portland</t>
  </si>
  <si>
    <t>Southwest Harbor</t>
  </si>
  <si>
    <t>Surry</t>
  </si>
  <si>
    <t>Talmadge</t>
  </si>
  <si>
    <t>The Forks Plt.</t>
  </si>
  <si>
    <t>Tremont</t>
  </si>
  <si>
    <t>Trenton</t>
  </si>
  <si>
    <t>Upton</t>
  </si>
  <si>
    <t>Vanceboro</t>
  </si>
  <si>
    <t>Vassalboro</t>
  </si>
  <si>
    <t>Veazie</t>
  </si>
  <si>
    <t>Waite</t>
  </si>
  <si>
    <t>Waterville</t>
  </si>
  <si>
    <t>Wesley</t>
  </si>
  <si>
    <t>Westbrook</t>
  </si>
  <si>
    <t>West Forks</t>
  </si>
  <si>
    <t>Westmanland</t>
  </si>
  <si>
    <t>Whiting</t>
  </si>
  <si>
    <t>Whitneyville</t>
  </si>
  <si>
    <t>Willimantic</t>
  </si>
  <si>
    <t>Winslow</t>
  </si>
  <si>
    <t>Winthrop</t>
  </si>
  <si>
    <t>Woodland</t>
  </si>
  <si>
    <t>Woodville</t>
  </si>
  <si>
    <t>Yarmouth</t>
  </si>
  <si>
    <t>York</t>
  </si>
  <si>
    <t>Baring Plt.</t>
  </si>
  <si>
    <t>Medford</t>
  </si>
  <si>
    <t>Carrabassett Val</t>
  </si>
  <si>
    <t>Beaver Cove</t>
  </si>
  <si>
    <t>Chebeague Island</t>
  </si>
  <si>
    <t>RSU 79/MSAD 01</t>
  </si>
  <si>
    <t>RSU 03/MSAD 03</t>
  </si>
  <si>
    <t>RSU 80/MSAD 04</t>
  </si>
  <si>
    <t>RSU 06/MSAD 06</t>
  </si>
  <si>
    <t>RSU 07/MSAD 07</t>
  </si>
  <si>
    <t>RSU 08/MSAD 08</t>
  </si>
  <si>
    <t>MSAD 10</t>
  </si>
  <si>
    <t>RSU 11/MSAD 11</t>
  </si>
  <si>
    <t>RSU 82/MSAD 12</t>
  </si>
  <si>
    <t>RSU 83/MSAD 13</t>
  </si>
  <si>
    <t>RSU 84/MSAD 14</t>
  </si>
  <si>
    <t>RSU 15/MSAD 15</t>
  </si>
  <si>
    <t>RSU 17/MSAD 17</t>
  </si>
  <si>
    <t>RSU 85/MSAD 19</t>
  </si>
  <si>
    <t>RSU 86/MSAD 20</t>
  </si>
  <si>
    <t>RSU 87/MSAD 23</t>
  </si>
  <si>
    <t>RSU 88/MSAD 24</t>
  </si>
  <si>
    <t>MSAD 27</t>
  </si>
  <si>
    <t>RSU 28/MSAD 28</t>
  </si>
  <si>
    <t>RSU 29/MSAD 29</t>
  </si>
  <si>
    <t>RSU 30/MSAD 30</t>
  </si>
  <si>
    <t>RSU 31/MSAD 31</t>
  </si>
  <si>
    <t>RSU 32/MSAD 32</t>
  </si>
  <si>
    <t>RSU 33/MSAD 33</t>
  </si>
  <si>
    <t>RSU 35/MSAD 35</t>
  </si>
  <si>
    <t>RSU 37/MSAD 37</t>
  </si>
  <si>
    <t>RSU 40/MSAD 40</t>
  </si>
  <si>
    <t>RSU 41/MSAD 41</t>
  </si>
  <si>
    <t>RSU 42/MSAD 42</t>
  </si>
  <si>
    <t>RSU 44/MSAD 44</t>
  </si>
  <si>
    <t>RSU 45/MSAD 45</t>
  </si>
  <si>
    <t>MSAD 46</t>
  </si>
  <si>
    <t>RSU 49/MSAD 49</t>
  </si>
  <si>
    <t>RSU 51/MSAD 51</t>
  </si>
  <si>
    <t>RSU 52/MSAD 52</t>
  </si>
  <si>
    <t>RSU 53/MSAD 53</t>
  </si>
  <si>
    <t>RSU 54/MSAD 54</t>
  </si>
  <si>
    <t>RSU 55/MSAD 55</t>
  </si>
  <si>
    <t>RSU 57/MSAD 57</t>
  </si>
  <si>
    <t>RSU 58/MSAD 58</t>
  </si>
  <si>
    <t>RSU 59/MSAD 59</t>
  </si>
  <si>
    <t>RSU 60/MSAD 60</t>
  </si>
  <si>
    <t>RSU 61/MSAD 61</t>
  </si>
  <si>
    <t>RSU 63/MSAD 63</t>
  </si>
  <si>
    <t>RSU 64/MSAD 64</t>
  </si>
  <si>
    <t>RSU 65/MSAD 65</t>
  </si>
  <si>
    <t>RSU 68/MSAD 68</t>
  </si>
  <si>
    <t>RSU 70/MSAD 70</t>
  </si>
  <si>
    <t>RSU 72/MSAD 72</t>
  </si>
  <si>
    <t>RSU 74/MSAD 74</t>
  </si>
  <si>
    <t>RSU 75/MSAD 75</t>
  </si>
  <si>
    <t>MSAD 76</t>
  </si>
  <si>
    <t>Indian Island</t>
  </si>
  <si>
    <t>Indian Township</t>
  </si>
  <si>
    <t>Pleasant Point</t>
  </si>
  <si>
    <t>RSU 01 - LKRSU</t>
  </si>
  <si>
    <t>RSU 02</t>
  </si>
  <si>
    <t>RSU 04</t>
  </si>
  <si>
    <t>RSU 05</t>
  </si>
  <si>
    <t>RSU 09</t>
  </si>
  <si>
    <t>RSU 10</t>
  </si>
  <si>
    <t>RSU 12</t>
  </si>
  <si>
    <t>RSU 13</t>
  </si>
  <si>
    <t>RSU 14</t>
  </si>
  <si>
    <t>RSU 16</t>
  </si>
  <si>
    <t>RSU 18</t>
  </si>
  <si>
    <t>RSU 19</t>
  </si>
  <si>
    <t>RSU 20</t>
  </si>
  <si>
    <t>RSU 21</t>
  </si>
  <si>
    <t>RSU 22</t>
  </si>
  <si>
    <t>RSU 23</t>
  </si>
  <si>
    <t>RSU 24</t>
  </si>
  <si>
    <t>RSU 25</t>
  </si>
  <si>
    <t>RSU 26</t>
  </si>
  <si>
    <t>RSU 34</t>
  </si>
  <si>
    <t>RSU 38</t>
  </si>
  <si>
    <t>RSU 39</t>
  </si>
  <si>
    <t>RSU 50</t>
  </si>
  <si>
    <t>RSU 67</t>
  </si>
  <si>
    <t>RSU 73</t>
  </si>
  <si>
    <t>RSU 78</t>
  </si>
  <si>
    <t>Boothbay-Boothbay Hbr CSD</t>
  </si>
  <si>
    <t>Mt Desert CSD</t>
  </si>
  <si>
    <t>Airline CSD</t>
  </si>
  <si>
    <t>East Range CSD</t>
  </si>
  <si>
    <t>Deer Isle-Stonington CSD</t>
  </si>
  <si>
    <t>Great Salt Bay CSD</t>
  </si>
  <si>
    <t>Moosabec CSD</t>
  </si>
  <si>
    <t>Wells-Ogunquit CSD</t>
  </si>
  <si>
    <t>Five Town CSD</t>
  </si>
  <si>
    <t>Less</t>
  </si>
  <si>
    <t>MaineCare</t>
  </si>
  <si>
    <t>Seed Adj</t>
  </si>
  <si>
    <t>Private</t>
  </si>
  <si>
    <t>Public</t>
  </si>
  <si>
    <t>Total</t>
  </si>
  <si>
    <t>Negative means take subsidy away</t>
  </si>
  <si>
    <t>Positive means put back subsidy</t>
  </si>
  <si>
    <t>Dayton</t>
  </si>
  <si>
    <t>Ellsworth</t>
  </si>
  <si>
    <t>Hancock</t>
  </si>
  <si>
    <t>Lamoine</t>
  </si>
  <si>
    <t>Saco</t>
  </si>
  <si>
    <t>Wiscasset</t>
  </si>
  <si>
    <t>Andover</t>
  </si>
  <si>
    <t>Northport</t>
  </si>
  <si>
    <t>Saint George</t>
  </si>
  <si>
    <t>West Bath</t>
  </si>
  <si>
    <t>Winterville Plt.</t>
  </si>
  <si>
    <t>RSU 71</t>
  </si>
  <si>
    <t>Adjustment</t>
  </si>
  <si>
    <t>Harpswell Coastal Academy</t>
  </si>
  <si>
    <t>Section 5.B) 8)</t>
  </si>
  <si>
    <t>ED 279</t>
  </si>
  <si>
    <t>Section 5. B) 9)</t>
  </si>
  <si>
    <t>Totals</t>
  </si>
  <si>
    <t>Section 5. B) 8)</t>
  </si>
  <si>
    <t>Acadia Academy</t>
  </si>
  <si>
    <t>Adjustments</t>
  </si>
  <si>
    <t>Maine Connections Academy</t>
  </si>
  <si>
    <t>Invoiced</t>
  </si>
  <si>
    <t>Insufficient</t>
  </si>
  <si>
    <t>Subsidy</t>
  </si>
  <si>
    <t>Burlington</t>
  </si>
  <si>
    <t>Byron</t>
  </si>
  <si>
    <t>Grand Lake Str Plt.</t>
  </si>
  <si>
    <t>RSU 56</t>
  </si>
  <si>
    <t>Baxter Academy</t>
  </si>
  <si>
    <t>Cornville Regional</t>
  </si>
  <si>
    <t>Fiddlehead School</t>
  </si>
  <si>
    <t>Maine Academy of Natural Sciences</t>
  </si>
  <si>
    <t>Maine Virtual Academy</t>
  </si>
  <si>
    <t>Snow Pond Arts Academy</t>
  </si>
  <si>
    <t>Eagle Lake</t>
  </si>
  <si>
    <t>Moro Plt</t>
  </si>
  <si>
    <t>Sebago</t>
  </si>
  <si>
    <t>RSU 89</t>
  </si>
  <si>
    <t>Prior Year</t>
  </si>
  <si>
    <t>2019-20 MaineCare Seed Adjustments - Private</t>
  </si>
  <si>
    <t>Limestone</t>
  </si>
  <si>
    <t>2019-20 MaineCare Seed Adjustments - Public</t>
  </si>
  <si>
    <t>2019-20 MaineCare Seed Adjustments</t>
  </si>
  <si>
    <t>ORG_ID</t>
  </si>
  <si>
    <t>Q319</t>
  </si>
  <si>
    <t>Q 419</t>
  </si>
  <si>
    <t>Q120</t>
  </si>
  <si>
    <t>Q220</t>
  </si>
  <si>
    <t>Q419</t>
  </si>
  <si>
    <t>FY 19/20</t>
  </si>
  <si>
    <t xml:space="preserve">SAUs </t>
  </si>
  <si>
    <t>SAUs</t>
  </si>
  <si>
    <t>UNIX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</si>
</sst>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164" formatCode="000"/>
  </numFmts>
  <fonts count="2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MS Sans Serif"/>
      <family val="2"/>
    </font>
    <font>
      <b/>
      <sz val="8"/>
      <name val="Arial"/>
      <family val="2"/>
    </font>
    <font>
      <sz val="10"/>
      <name val="Arial"/>
      <family val="2"/>
    </font>
    <font>
      <sz val="9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10"/>
      <name val="Calibri"/>
      <family val="2"/>
      <scheme val="minor"/>
    </font>
    <font>
      <b/>
      <i/>
      <sz val="11"/>
      <name val="Calibri"/>
      <family val="2"/>
      <scheme val="minor"/>
    </font>
    <font>
      <i/>
      <sz val="11"/>
      <name val="Calibri"/>
      <family val="2"/>
      <scheme val="minor"/>
    </font>
    <font>
      <sz val="11"/>
      <color rgb="FF9C0006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</font>
    <font>
      <sz val="11"/>
      <color theme="1"/>
      <name val="Calibri"/>
      <scheme val="minor"/>
    </font>
    <font>
      <sz val="10"/>
      <color indexed="8"/>
      <name val="Arial"/>
      <charset val="1"/>
    </font>
    <font>
      <sz val="10"/>
      <color indexed="8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indexed="81"/>
      <name val="Tahoma"/>
      <charset val="1"/>
    </font>
    <font>
      <sz val="10"/>
      <color rgb="FFFF0000"/>
      <name val="Arial"/>
      <family val="2"/>
    </font>
    <font>
      <b/>
      <sz val="9"/>
      <color indexed="81"/>
      <name val="Tahoma"/>
      <charset val="1"/>
    </font>
  </fonts>
  <fills count="8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7CE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theme="4"/>
      </patternFill>
    </fill>
    <fill>
      <patternFill patternType="solid">
        <fgColor theme="6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5">
    <xf numFmtId="0" fontId="0" fillId="0" borderId="0"/>
    <xf numFmtId="0" fontId="2" fillId="0" borderId="0"/>
    <xf numFmtId="0" fontId="12" fillId="4" borderId="0" applyNumberFormat="0" applyBorder="0" applyAlignment="0" applyProtection="0"/>
    <xf numFmtId="0" fontId="15" fillId="0" borderId="0"/>
    <xf numFmtId="0" fontId="4" fillId="0" borderId="0"/>
  </cellStyleXfs>
  <cellXfs count="68">
    <xf numFmtId="0" fontId="0" fillId="0" borderId="0" xfId="0"/>
    <xf numFmtId="164" fontId="4" fillId="0" borderId="0" xfId="1" applyNumberFormat="1" applyFont="1" applyAlignment="1">
      <alignment horizontal="center"/>
    </xf>
    <xf numFmtId="0" fontId="5" fillId="0" borderId="0" xfId="0" applyFont="1" applyAlignment="1">
      <alignment horizontal="center"/>
    </xf>
    <xf numFmtId="40" fontId="0" fillId="0" borderId="0" xfId="0" applyNumberFormat="1"/>
    <xf numFmtId="0" fontId="6" fillId="0" borderId="0" xfId="0" applyFont="1" applyAlignment="1">
      <alignment horizontal="right"/>
    </xf>
    <xf numFmtId="0" fontId="1" fillId="0" borderId="0" xfId="0" applyFont="1"/>
    <xf numFmtId="0" fontId="1" fillId="3" borderId="0" xfId="0" applyFont="1" applyFill="1"/>
    <xf numFmtId="0" fontId="7" fillId="0" borderId="0" xfId="0" applyFont="1" applyAlignment="1">
      <alignment horizontal="center"/>
    </xf>
    <xf numFmtId="0" fontId="1" fillId="3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0" fillId="0" borderId="0" xfId="0" applyFill="1"/>
    <xf numFmtId="40" fontId="0" fillId="0" borderId="0" xfId="0" applyNumberFormat="1" applyFill="1"/>
    <xf numFmtId="164" fontId="4" fillId="0" borderId="0" xfId="1" applyNumberFormat="1" applyFont="1" applyFill="1" applyAlignment="1">
      <alignment horizontal="center"/>
    </xf>
    <xf numFmtId="40" fontId="1" fillId="0" borderId="0" xfId="0" applyNumberFormat="1" applyFont="1" applyFill="1"/>
    <xf numFmtId="0" fontId="1" fillId="0" borderId="0" xfId="0" applyFont="1" applyAlignment="1">
      <alignment horizontal="right"/>
    </xf>
    <xf numFmtId="40" fontId="1" fillId="0" borderId="0" xfId="0" applyNumberFormat="1" applyFont="1"/>
    <xf numFmtId="0" fontId="3" fillId="0" borderId="1" xfId="1" applyNumberFormat="1" applyFont="1" applyFill="1" applyBorder="1" applyAlignment="1">
      <alignment horizontal="center"/>
    </xf>
    <xf numFmtId="0" fontId="10" fillId="0" borderId="2" xfId="0" applyFont="1" applyFill="1" applyBorder="1" applyAlignment="1">
      <alignment horizontal="center"/>
    </xf>
    <xf numFmtId="0" fontId="10" fillId="0" borderId="2" xfId="0" applyFont="1" applyFill="1" applyBorder="1" applyAlignment="1">
      <alignment horizontal="right"/>
    </xf>
    <xf numFmtId="164" fontId="4" fillId="0" borderId="0" xfId="1" applyNumberFormat="1" applyFont="1" applyAlignment="1">
      <alignment horizontal="left"/>
    </xf>
    <xf numFmtId="40" fontId="0" fillId="0" borderId="0" xfId="0" applyNumberFormat="1" applyFill="1" applyAlignment="1">
      <alignment horizontal="right"/>
    </xf>
    <xf numFmtId="0" fontId="4" fillId="0" borderId="0" xfId="1" applyFont="1" applyFill="1"/>
    <xf numFmtId="164" fontId="13" fillId="0" borderId="0" xfId="1" applyNumberFormat="1" applyFont="1" applyFill="1" applyAlignment="1">
      <alignment horizontal="center"/>
    </xf>
    <xf numFmtId="0" fontId="13" fillId="0" borderId="0" xfId="1" applyFont="1" applyFill="1"/>
    <xf numFmtId="0" fontId="12" fillId="4" borderId="2" xfId="2" applyBorder="1" applyAlignment="1">
      <alignment horizontal="center"/>
    </xf>
    <xf numFmtId="164" fontId="14" fillId="0" borderId="0" xfId="1" applyNumberFormat="1" applyFont="1" applyFill="1" applyAlignment="1">
      <alignment horizontal="center"/>
    </xf>
    <xf numFmtId="0" fontId="14" fillId="0" borderId="0" xfId="1" applyFont="1" applyFill="1"/>
    <xf numFmtId="164" fontId="15" fillId="0" borderId="0" xfId="1" applyNumberFormat="1" applyFont="1" applyFill="1" applyAlignment="1">
      <alignment horizontal="center"/>
    </xf>
    <xf numFmtId="0" fontId="15" fillId="0" borderId="0" xfId="1" applyFont="1" applyFill="1"/>
    <xf numFmtId="40" fontId="4" fillId="0" borderId="0" xfId="1" applyNumberFormat="1" applyFont="1" applyFill="1"/>
    <xf numFmtId="0" fontId="1" fillId="5" borderId="0" xfId="0" applyFont="1" applyFill="1"/>
    <xf numFmtId="40" fontId="1" fillId="3" borderId="0" xfId="0" applyNumberFormat="1" applyFont="1" applyFill="1" applyAlignment="1">
      <alignment horizontal="right"/>
    </xf>
    <xf numFmtId="40" fontId="10" fillId="0" borderId="2" xfId="0" applyNumberFormat="1" applyFont="1" applyFill="1" applyBorder="1" applyAlignment="1">
      <alignment horizontal="right"/>
    </xf>
    <xf numFmtId="40" fontId="17" fillId="0" borderId="0" xfId="3" applyNumberFormat="1" applyFont="1" applyBorder="1" applyAlignment="1" applyProtection="1">
      <alignment horizontal="right" wrapText="1" readingOrder="1"/>
      <protection locked="0"/>
    </xf>
    <xf numFmtId="40" fontId="0" fillId="0" borderId="0" xfId="0" applyNumberFormat="1" applyFill="1" applyBorder="1" applyAlignment="1">
      <alignment horizontal="right"/>
    </xf>
    <xf numFmtId="40" fontId="1" fillId="2" borderId="0" xfId="0" applyNumberFormat="1" applyFont="1" applyFill="1" applyBorder="1" applyAlignment="1">
      <alignment horizontal="right"/>
    </xf>
    <xf numFmtId="40" fontId="10" fillId="0" borderId="0" xfId="0" applyNumberFormat="1" applyFont="1" applyFill="1" applyBorder="1" applyAlignment="1">
      <alignment horizontal="right"/>
    </xf>
    <xf numFmtId="40" fontId="18" fillId="0" borderId="0" xfId="4" applyNumberFormat="1" applyFont="1" applyBorder="1" applyAlignment="1" applyProtection="1">
      <alignment horizontal="right" vertical="center" wrapText="1" readingOrder="1"/>
      <protection locked="0"/>
    </xf>
    <xf numFmtId="40" fontId="1" fillId="0" borderId="0" xfId="0" applyNumberFormat="1" applyFont="1" applyFill="1" applyBorder="1" applyAlignment="1">
      <alignment horizontal="right"/>
    </xf>
    <xf numFmtId="40" fontId="0" fillId="0" borderId="0" xfId="0" applyNumberFormat="1" applyFont="1" applyFill="1" applyBorder="1" applyAlignment="1">
      <alignment horizontal="right"/>
    </xf>
    <xf numFmtId="0" fontId="11" fillId="2" borderId="0" xfId="0" applyFont="1" applyFill="1" applyAlignment="1">
      <alignment horizontal="center"/>
    </xf>
    <xf numFmtId="0" fontId="10" fillId="6" borderId="2" xfId="0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3" fillId="2" borderId="0" xfId="1" applyFont="1" applyFill="1" applyAlignment="1">
      <alignment horizontal="center"/>
    </xf>
    <xf numFmtId="0" fontId="3" fillId="2" borderId="0" xfId="1" applyFont="1" applyFill="1" applyAlignment="1">
      <alignment horizontal="left"/>
    </xf>
    <xf numFmtId="0" fontId="9" fillId="2" borderId="0" xfId="0" applyFont="1" applyFill="1" applyAlignment="1">
      <alignment horizontal="center"/>
    </xf>
    <xf numFmtId="40" fontId="17" fillId="0" borderId="0" xfId="3" applyNumberFormat="1" applyFont="1" applyFill="1" applyBorder="1" applyAlignment="1" applyProtection="1">
      <alignment horizontal="right" vertical="center" wrapText="1" readingOrder="1"/>
      <protection locked="0"/>
    </xf>
    <xf numFmtId="8" fontId="22" fillId="0" borderId="0" xfId="0" applyNumberFormat="1" applyFont="1" applyBorder="1" applyAlignment="1" applyProtection="1">
      <alignment horizontal="right" vertical="center" wrapText="1" readingOrder="1"/>
      <protection locked="0"/>
    </xf>
    <xf numFmtId="8" fontId="18" fillId="0" borderId="0" xfId="0" applyNumberFormat="1" applyFont="1" applyBorder="1" applyAlignment="1" applyProtection="1">
      <alignment horizontal="right" vertical="center" wrapText="1" readingOrder="1"/>
      <protection locked="0"/>
    </xf>
    <xf numFmtId="8" fontId="16" fillId="0" borderId="0" xfId="0" applyNumberFormat="1" applyFont="1" applyFill="1" applyBorder="1" applyAlignment="1">
      <alignment horizontal="right"/>
    </xf>
    <xf numFmtId="8" fontId="16" fillId="0" borderId="0" xfId="0" applyNumberFormat="1" applyFont="1" applyFill="1" applyBorder="1" applyAlignment="1" applyProtection="1">
      <alignment horizontal="right"/>
      <protection locked="0"/>
    </xf>
    <xf numFmtId="0" fontId="1" fillId="2" borderId="0" xfId="0" applyFont="1" applyFill="1" applyBorder="1" applyAlignment="1">
      <alignment horizontal="left"/>
    </xf>
    <xf numFmtId="0" fontId="0" fillId="0" borderId="0" xfId="0" applyBorder="1"/>
    <xf numFmtId="0" fontId="10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right"/>
    </xf>
    <xf numFmtId="0" fontId="11" fillId="7" borderId="0" xfId="0" applyFont="1" applyFill="1" applyBorder="1" applyAlignment="1">
      <alignment horizontal="center"/>
    </xf>
    <xf numFmtId="164" fontId="4" fillId="0" borderId="0" xfId="1" applyNumberFormat="1" applyFont="1" applyBorder="1" applyAlignment="1">
      <alignment horizontal="center"/>
    </xf>
    <xf numFmtId="164" fontId="4" fillId="0" borderId="0" xfId="1" applyNumberFormat="1" applyFont="1" applyBorder="1" applyAlignment="1">
      <alignment horizontal="left"/>
    </xf>
    <xf numFmtId="40" fontId="17" fillId="0" borderId="0" xfId="0" applyNumberFormat="1" applyFont="1" applyBorder="1" applyAlignment="1" applyProtection="1">
      <alignment horizontal="right" vertical="center" wrapText="1" readingOrder="1"/>
      <protection locked="0"/>
    </xf>
    <xf numFmtId="8" fontId="17" fillId="0" borderId="0" xfId="0" applyNumberFormat="1" applyFont="1" applyBorder="1" applyAlignment="1" applyProtection="1">
      <alignment horizontal="right" vertical="center" wrapText="1" readingOrder="1"/>
      <protection locked="0"/>
    </xf>
    <xf numFmtId="40" fontId="0" fillId="0" borderId="0" xfId="0" applyNumberFormat="1" applyFont="1" applyBorder="1" applyAlignment="1">
      <alignment horizontal="right"/>
    </xf>
    <xf numFmtId="0" fontId="1" fillId="0" borderId="0" xfId="0" applyFont="1" applyBorder="1"/>
    <xf numFmtId="0" fontId="1" fillId="0" borderId="0" xfId="0" applyFont="1" applyBorder="1" applyAlignment="1">
      <alignment horizontal="right"/>
    </xf>
    <xf numFmtId="40" fontId="0" fillId="0" borderId="0" xfId="0" applyNumberFormat="1" applyFill="1" applyBorder="1"/>
    <xf numFmtId="40" fontId="0" fillId="0" borderId="0" xfId="0" applyNumberFormat="1" applyFont="1" applyFill="1" applyBorder="1"/>
    <xf numFmtId="40" fontId="0" fillId="0" borderId="0" xfId="0" applyNumberFormat="1" applyFont="1" applyBorder="1"/>
    <xf numFmtId="40" fontId="11" fillId="7" borderId="0" xfId="0" applyNumberFormat="1" applyFont="1" applyFill="1" applyBorder="1" applyAlignment="1">
      <alignment horizontal="center"/>
    </xf>
    <xf numFmtId="40" fontId="11" fillId="2" borderId="0" xfId="0" applyNumberFormat="1" applyFont="1" applyFill="1" applyAlignment="1">
      <alignment horizontal="center"/>
    </xf>
  </cellXfs>
  <cellStyles count="5">
    <cellStyle name="Bad" xfId="2" builtinId="27"/>
    <cellStyle name="Normal" xfId="0" builtinId="0"/>
    <cellStyle name="Normal 2" xfId="3" xr:uid="{00000000-0005-0000-0000-000030000000}"/>
    <cellStyle name="Normal 3" xfId="4" xr:uid="{00000000-0005-0000-0000-000031000000}"/>
    <cellStyle name="Normal 6" xfId="1" xr:uid="{00000000-0005-0000-0000-000002000000}"/>
  </cellStyles>
  <dxfs count="40">
    <dxf>
      <numFmt numFmtId="8" formatCode="#,##0.00_);[Red]\(#,##0.00\)"/>
    </dxf>
    <dxf>
      <numFmt numFmtId="8" formatCode="#,##0.00_);[Red]\(#,##0.00\)"/>
    </dxf>
    <dxf>
      <numFmt numFmtId="8" formatCode="#,##0.00_);[Red]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00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000"/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theme="8" tint="0.5999938962981048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8" formatCode="#,##0.00_);[Red]\(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8" formatCode="#,##0.00_);[Red]\(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8" formatCode="#,##0.00_);[Red]\(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64" formatCode="000"/>
      <alignment horizontal="center" vertical="bottom" textRotation="0" wrapText="0" indent="0" justifyLastLine="0" shrinkToFit="0" readingOrder="0"/>
    </dxf>
    <dxf>
      <border outline="0">
        <top style="thin">
          <color theme="4" tint="0.39997558519241921"/>
        </top>
      </border>
    </dxf>
    <dxf>
      <fill>
        <patternFill patternType="none">
          <fgColor indexed="64"/>
          <bgColor indexed="65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6" tint="0.39997558519241921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8" formatCode="#,##0.00_);[Red]\(#,##0.00\)"/>
      <fill>
        <patternFill patternType="none">
          <fgColor indexed="64"/>
          <bgColor indexed="65"/>
        </patternFill>
      </fill>
    </dxf>
    <dxf>
      <numFmt numFmtId="8" formatCode="#,##0.00_);[Red]\(#,##0.00\)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8" formatCode="#,##0.00_);[Red]\(#,##0.00\)"/>
      <fill>
        <patternFill patternType="none">
          <fgColor indexed="64"/>
          <bgColor indexed="65"/>
        </patternFill>
      </fill>
    </dxf>
    <dxf>
      <numFmt numFmtId="8" formatCode="#,##0.00_);[Red]\(#,##0.00\)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8" formatCode="#,##0.00_);[Red]\(#,##0.00\)"/>
      <fill>
        <patternFill patternType="none">
          <fgColor indexed="64"/>
          <bgColor indexed="65"/>
        </patternFill>
      </fill>
    </dxf>
    <dxf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8" formatCode="#,##0.00_);[Red]\(#,##0.00\)"/>
      <fill>
        <patternFill patternType="none">
          <fgColor indexed="64"/>
          <bgColor indexed="65"/>
        </patternFill>
      </fill>
    </dxf>
    <dxf>
      <numFmt numFmtId="8" formatCode="#,##0.00_);[Red]\(#,##0.00\)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8" formatCode="#,##0.00_);[Red]\(#,##0.00\)"/>
      <fill>
        <patternFill patternType="none">
          <fgColor indexed="64"/>
          <bgColor indexed="65"/>
        </patternFill>
      </fill>
    </dxf>
    <dxf>
      <numFmt numFmtId="8" formatCode="#,##0.00_);[Red]\(#,##0.00\)"/>
      <fill>
        <patternFill patternType="none">
          <fgColor indexed="64"/>
          <bgColor indexed="65"/>
        </patternFill>
      </fill>
      <alignment horizontal="right" vertical="bottom" textRotation="0" indent="0" justifyLastLine="0" shrinkToFit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8" formatCode="#,##0.00_);[Red]\(#,##0.00\)"/>
      <fill>
        <patternFill patternType="none">
          <fgColor indexed="64"/>
          <bgColor indexed="65"/>
        </patternFill>
      </fill>
    </dxf>
    <dxf>
      <numFmt numFmtId="8" formatCode="#,##0.00_);[Red]\(#,##0.00\)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8" formatCode="#,##0.00_);[Red]\(#,##0.00\)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8" formatCode="#,##0.00_);[Red]\(#,##0.00\)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000"/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64" formatCode="000"/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000"/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8" formatCode="#,##0.00_);[Red]\(#,##0.00\)"/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7:K272" totalsRowCount="1" headerRowDxfId="39" dataDxfId="38" totalsRowDxfId="37">
  <autoFilter ref="A7:K271" xr:uid="{D59E7D34-AFFC-4C86-8D8C-20F16552AEC4}"/>
  <sortState xmlns:xlrd2="http://schemas.microsoft.com/office/spreadsheetml/2017/richdata2" ref="A8:K271">
    <sortCondition ref="E247"/>
  </sortState>
  <tableColumns count="11">
    <tableColumn id="1" xr3:uid="{00000000-0010-0000-0000-000001000000}" name="ORG_ID" totalsRowFunction="custom" dataDxfId="36" totalsRowDxfId="35" dataCellStyle="Normal 6">
      <totalsRowFormula>COUNT(A1:A7)</totalsRowFormula>
    </tableColumn>
    <tableColumn id="2" xr3:uid="{1AB693E3-BED1-4200-88E3-FF4EA5628BFF}" name="UNIX" dataDxfId="34" totalsRowDxfId="33" dataCellStyle="Normal 6"/>
    <tableColumn id="3" xr3:uid="{00000000-0010-0000-0000-000003000000}" name="AOS" dataDxfId="32" totalsRowDxfId="31" dataCellStyle="Normal 6"/>
    <tableColumn id="4" xr3:uid="{00000000-0010-0000-0000-000004000000}" name="SAUs " totalsRowLabel="Totals" dataDxfId="30" totalsRowDxfId="29" dataCellStyle="Normal 6"/>
    <tableColumn id="6" xr3:uid="{00000000-0010-0000-0000-000006000000}" name="Prior Year" totalsRowFunction="custom" dataDxfId="28" totalsRowDxfId="27" dataCellStyle="Normal 6">
      <totalsRowFormula>SUM(E8:E271)</totalsRowFormula>
    </tableColumn>
    <tableColumn id="5" xr3:uid="{00000000-0010-0000-0000-000005000000}" name="Q319" totalsRowFunction="custom" dataDxfId="26" totalsRowDxfId="25">
      <totalsRowFormula>SUM(F8:F271)</totalsRowFormula>
    </tableColumn>
    <tableColumn id="9" xr3:uid="{00000000-0010-0000-0000-000009000000}" name="Q 419" totalsRowFunction="custom" dataDxfId="24" totalsRowDxfId="23">
      <totalsRowFormula>SUM(G8:G271)</totalsRowFormula>
    </tableColumn>
    <tableColumn id="15" xr3:uid="{00000000-0010-0000-0000-00000F000000}" name="Q120" totalsRowFunction="custom" dataDxfId="22" totalsRowDxfId="21">
      <totalsRowFormula>SUM(H8:H271)</totalsRowFormula>
    </tableColumn>
    <tableColumn id="16" xr3:uid="{00000000-0010-0000-0000-000010000000}" name="Q220" totalsRowFunction="custom" dataDxfId="20" totalsRowDxfId="19">
      <totalsRowFormula>SUM(I8:I271)</totalsRowFormula>
    </tableColumn>
    <tableColumn id="18" xr3:uid="{00000000-0010-0000-0000-000012000000}" name="Invoiced" totalsRowFunction="custom" dataDxfId="18" totalsRowDxfId="17">
      <totalsRowFormula>SUM(J8:J271)</totalsRowFormula>
    </tableColumn>
    <tableColumn id="12" xr3:uid="{00000000-0010-0000-0000-00000C000000}" name="Section 5.B) 8)" totalsRowFunction="custom" dataDxfId="16" totalsRowDxfId="15">
      <calculatedColumnFormula>SUM(F8:J8)</calculatedColumnFormula>
      <totalsRowFormula>SUM(K8:K271)</totalsRow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2" displayName="Table2" ref="A7:H272" totalsRowShown="0" headerRowDxfId="14" dataDxfId="13" tableBorderDxfId="12">
  <autoFilter ref="A7:H272" xr:uid="{A04CD08B-1503-4278-AAC7-AA664E62A591}"/>
  <sortState xmlns:xlrd2="http://schemas.microsoft.com/office/spreadsheetml/2017/richdata2" ref="A8:H272">
    <sortCondition ref="D7"/>
  </sortState>
  <tableColumns count="8">
    <tableColumn id="1" xr3:uid="{00000000-0010-0000-0100-000001000000}" name="ORG_ID"/>
    <tableColumn id="2" xr3:uid="{D7AE44E7-51EC-48DD-AD32-86CB0FB3D2FA}" name="UNIX" dataDxfId="11" dataCellStyle="Normal 6"/>
    <tableColumn id="3" xr3:uid="{00000000-0010-0000-0100-000003000000}" name="AOS"/>
    <tableColumn id="4" xr3:uid="{00000000-0010-0000-0100-000004000000}" name="SAUs"/>
    <tableColumn id="5" xr3:uid="{00000000-0010-0000-0100-000005000000}" name="Q319" dataDxfId="10"/>
    <tableColumn id="11" xr3:uid="{00000000-0010-0000-0100-00000B000000}" name="Q419" dataDxfId="9"/>
    <tableColumn id="12" xr3:uid="{00000000-0010-0000-0100-00000C000000}" name="Q120" dataDxfId="8"/>
    <tableColumn id="14" xr3:uid="{00000000-0010-0000-0100-00000E000000}" name="Q220" dataDxfId="7"/>
  </tableColumns>
  <tableStyleInfo name="TableStyleMedium3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le3" displayName="Table3" ref="A7:F272" totalsRowShown="0" headerRowDxfId="6">
  <sortState xmlns:xlrd2="http://schemas.microsoft.com/office/spreadsheetml/2017/richdata2" ref="A8:F272">
    <sortCondition ref="C7"/>
  </sortState>
  <tableColumns count="6">
    <tableColumn id="1" xr3:uid="{00000000-0010-0000-0200-000001000000}" name="ORG_ID" dataDxfId="5" dataCellStyle="Normal 6"/>
    <tableColumn id="3" xr3:uid="{00000000-0010-0000-0200-000003000000}" name="AOS" dataDxfId="4" dataCellStyle="Normal 6"/>
    <tableColumn id="4" xr3:uid="{00000000-0010-0000-0200-000004000000}" name="SAUs" dataDxfId="3" dataCellStyle="Normal 6"/>
    <tableColumn id="5" xr3:uid="{00000000-0010-0000-0200-000005000000}" name="Section 5. B) 8)" dataDxfId="2"/>
    <tableColumn id="6" xr3:uid="{00000000-0010-0000-0200-000006000000}" name="Section 5. B) 9)" dataDxfId="1">
      <calculatedColumnFormula>Public!I8</calculatedColumnFormula>
    </tableColumn>
    <tableColumn id="7" xr3:uid="{00000000-0010-0000-0200-000007000000}" name="FY 19/20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72"/>
  <sheetViews>
    <sheetView tabSelected="1" zoomScaleNormal="100" workbookViewId="0">
      <pane xSplit="4" ySplit="7" topLeftCell="E8" activePane="bottomRight" state="frozen"/>
      <selection pane="topRight" activeCell="E1" sqref="E1"/>
      <selection pane="bottomLeft" activeCell="A8" sqref="A8"/>
      <selection pane="bottomRight" activeCell="A3" sqref="A3"/>
    </sheetView>
  </sheetViews>
  <sheetFormatPr defaultRowHeight="15" x14ac:dyDescent="0.25"/>
  <cols>
    <col min="1" max="1" width="8.28515625" customWidth="1"/>
    <col min="2" max="2" width="6.7109375" customWidth="1"/>
    <col min="3" max="3" width="6" customWidth="1"/>
    <col min="4" max="4" width="27.85546875" customWidth="1"/>
    <col min="5" max="6" width="13.28515625" style="10" customWidth="1"/>
    <col min="7" max="7" width="14.7109375" style="20" customWidth="1"/>
    <col min="8" max="10" width="12.85546875" style="10" customWidth="1"/>
    <col min="11" max="11" width="15.140625" customWidth="1"/>
    <col min="12" max="12" width="12.140625" customWidth="1"/>
  </cols>
  <sheetData>
    <row r="1" spans="1:12" x14ac:dyDescent="0.25">
      <c r="A1" s="6" t="s">
        <v>283</v>
      </c>
      <c r="B1" s="6"/>
      <c r="C1" s="6"/>
      <c r="D1" s="6"/>
      <c r="E1" s="6"/>
      <c r="F1" s="6"/>
      <c r="G1" s="31"/>
      <c r="H1" s="6"/>
      <c r="I1" s="6"/>
      <c r="J1" s="6"/>
      <c r="K1" s="6"/>
    </row>
    <row r="2" spans="1:12" x14ac:dyDescent="0.25">
      <c r="A2" s="17"/>
      <c r="B2" s="17"/>
      <c r="C2" s="17"/>
      <c r="D2" s="17"/>
      <c r="E2" s="16"/>
      <c r="F2" s="16"/>
      <c r="G2" s="32"/>
      <c r="H2" s="17"/>
      <c r="I2" s="17"/>
      <c r="J2" s="17"/>
      <c r="K2" s="17" t="s">
        <v>235</v>
      </c>
      <c r="L2" s="2"/>
    </row>
    <row r="3" spans="1:12" x14ac:dyDescent="0.25">
      <c r="A3" s="17"/>
      <c r="B3" s="17"/>
      <c r="C3" s="17"/>
      <c r="D3" s="18" t="s">
        <v>241</v>
      </c>
      <c r="E3" s="16"/>
      <c r="F3" s="16"/>
      <c r="G3" s="32"/>
      <c r="H3" s="17"/>
      <c r="I3" s="17"/>
      <c r="J3" s="17"/>
      <c r="K3" s="17" t="s">
        <v>236</v>
      </c>
      <c r="L3" s="2"/>
    </row>
    <row r="4" spans="1:12" x14ac:dyDescent="0.25">
      <c r="A4" s="17"/>
      <c r="B4" s="17"/>
      <c r="C4" s="17"/>
      <c r="D4" s="18" t="s">
        <v>242</v>
      </c>
      <c r="E4" s="16"/>
      <c r="F4" s="16"/>
      <c r="G4" s="32"/>
      <c r="H4" s="17"/>
      <c r="I4" s="17"/>
      <c r="J4" s="24" t="s">
        <v>255</v>
      </c>
      <c r="K4" s="17" t="s">
        <v>237</v>
      </c>
      <c r="L4" s="2"/>
    </row>
    <row r="5" spans="1:12" x14ac:dyDescent="0.25">
      <c r="A5" s="17"/>
      <c r="B5" s="17"/>
      <c r="C5" s="17"/>
      <c r="D5" s="17"/>
      <c r="E5" s="16"/>
      <c r="F5" s="16"/>
      <c r="G5" s="32"/>
      <c r="H5" s="17"/>
      <c r="I5" s="17"/>
      <c r="J5" s="24" t="s">
        <v>266</v>
      </c>
      <c r="K5" s="17" t="s">
        <v>238</v>
      </c>
      <c r="L5" s="2"/>
    </row>
    <row r="6" spans="1:12" x14ac:dyDescent="0.25">
      <c r="A6" s="17"/>
      <c r="B6" s="17"/>
      <c r="C6" s="17"/>
      <c r="D6" s="17"/>
      <c r="E6" s="17" t="s">
        <v>255</v>
      </c>
      <c r="F6" s="17" t="s">
        <v>255</v>
      </c>
      <c r="G6" s="32" t="s">
        <v>255</v>
      </c>
      <c r="H6" s="17" t="s">
        <v>255</v>
      </c>
      <c r="I6" s="17" t="s">
        <v>263</v>
      </c>
      <c r="J6" s="24" t="s">
        <v>267</v>
      </c>
      <c r="K6" s="17" t="s">
        <v>258</v>
      </c>
      <c r="L6" s="2"/>
    </row>
    <row r="7" spans="1:12" ht="16.149999999999999" customHeight="1" x14ac:dyDescent="0.25">
      <c r="A7" s="41" t="s">
        <v>287</v>
      </c>
      <c r="B7" s="41" t="s">
        <v>296</v>
      </c>
      <c r="C7" s="41" t="s">
        <v>0</v>
      </c>
      <c r="D7" s="41" t="s">
        <v>294</v>
      </c>
      <c r="E7" s="40" t="s">
        <v>282</v>
      </c>
      <c r="F7" s="40" t="s">
        <v>288</v>
      </c>
      <c r="G7" s="67" t="s">
        <v>289</v>
      </c>
      <c r="H7" s="40" t="s">
        <v>290</v>
      </c>
      <c r="I7" s="40" t="s">
        <v>291</v>
      </c>
      <c r="J7" s="40" t="s">
        <v>265</v>
      </c>
      <c r="K7" s="42" t="s">
        <v>257</v>
      </c>
      <c r="L7" s="2"/>
    </row>
    <row r="8" spans="1:12" x14ac:dyDescent="0.25">
      <c r="A8" s="1">
        <v>1761</v>
      </c>
      <c r="B8" s="1"/>
      <c r="C8" s="1"/>
      <c r="D8" s="19" t="s">
        <v>262</v>
      </c>
      <c r="E8" s="11"/>
      <c r="F8" s="11">
        <v>-43699.23</v>
      </c>
      <c r="G8" s="33">
        <v>-62352.56</v>
      </c>
      <c r="H8" s="46">
        <v>-38381.46</v>
      </c>
      <c r="I8" s="47">
        <v>-62103.23</v>
      </c>
      <c r="J8" s="11"/>
      <c r="K8" s="3">
        <f t="shared" ref="K8:K39" si="0">SUM(E8:J8)</f>
        <v>-206536.48</v>
      </c>
    </row>
    <row r="9" spans="1:12" x14ac:dyDescent="0.25">
      <c r="A9" s="1">
        <v>2</v>
      </c>
      <c r="B9" s="1">
        <v>2</v>
      </c>
      <c r="C9" s="1"/>
      <c r="D9" s="19" t="s">
        <v>1</v>
      </c>
      <c r="E9" s="11"/>
      <c r="F9" s="11">
        <v>-2129.92</v>
      </c>
      <c r="G9" s="33">
        <v>-2280.2399999999998</v>
      </c>
      <c r="H9" s="46">
        <v>-1561.62</v>
      </c>
      <c r="I9" s="47">
        <v>-2516.5300000000002</v>
      </c>
      <c r="J9" s="11"/>
      <c r="K9" s="3">
        <f t="shared" si="0"/>
        <v>-8488.31</v>
      </c>
    </row>
    <row r="10" spans="1:12" x14ac:dyDescent="0.25">
      <c r="A10" s="1">
        <v>1038</v>
      </c>
      <c r="B10" s="1">
        <v>908</v>
      </c>
      <c r="C10" s="1">
        <v>881</v>
      </c>
      <c r="D10" s="19" t="s">
        <v>228</v>
      </c>
      <c r="E10" s="11"/>
      <c r="F10" s="11">
        <v>-4268.6000000000004</v>
      </c>
      <c r="G10" s="33">
        <v>-5253.17</v>
      </c>
      <c r="H10" s="46">
        <v>-2415.92</v>
      </c>
      <c r="I10" s="47">
        <v>-6208.91</v>
      </c>
      <c r="J10" s="11"/>
      <c r="K10" s="3">
        <f t="shared" si="0"/>
        <v>-18146.599999999999</v>
      </c>
    </row>
    <row r="11" spans="1:12" x14ac:dyDescent="0.25">
      <c r="A11" s="1">
        <v>4</v>
      </c>
      <c r="B11" s="1">
        <v>5</v>
      </c>
      <c r="C11" s="1">
        <v>877</v>
      </c>
      <c r="D11" s="19" t="s">
        <v>2</v>
      </c>
      <c r="E11" s="11"/>
      <c r="F11" s="11">
        <v>0</v>
      </c>
      <c r="G11" s="33">
        <v>0</v>
      </c>
      <c r="H11" s="46">
        <v>0</v>
      </c>
      <c r="I11" s="48">
        <v>0</v>
      </c>
      <c r="J11" s="11"/>
      <c r="K11" s="3">
        <f t="shared" si="0"/>
        <v>0</v>
      </c>
    </row>
    <row r="12" spans="1:12" x14ac:dyDescent="0.25">
      <c r="A12" s="1">
        <v>1734</v>
      </c>
      <c r="B12" s="1">
        <v>12</v>
      </c>
      <c r="C12" s="1"/>
      <c r="D12" s="19" t="s">
        <v>249</v>
      </c>
      <c r="E12" s="11"/>
      <c r="F12" s="11">
        <v>0</v>
      </c>
      <c r="G12" s="33">
        <v>0</v>
      </c>
      <c r="H12" s="46">
        <v>0</v>
      </c>
      <c r="I12" s="48">
        <v>0</v>
      </c>
      <c r="J12" s="11"/>
      <c r="K12" s="3">
        <f t="shared" si="0"/>
        <v>0</v>
      </c>
    </row>
    <row r="13" spans="1:12" ht="16.5" customHeight="1" x14ac:dyDescent="0.25">
      <c r="A13" s="1">
        <v>9</v>
      </c>
      <c r="B13" s="1">
        <v>14</v>
      </c>
      <c r="C13" s="1"/>
      <c r="D13" s="19" t="s">
        <v>3</v>
      </c>
      <c r="E13" s="11"/>
      <c r="F13" s="11">
        <v>-5057.3999999999996</v>
      </c>
      <c r="G13" s="33">
        <v>-4786.88</v>
      </c>
      <c r="H13" s="46">
        <v>-3909.6</v>
      </c>
      <c r="I13" s="48">
        <v>-6796.78</v>
      </c>
      <c r="J13" s="11"/>
      <c r="K13" s="3">
        <f t="shared" si="0"/>
        <v>-20550.66</v>
      </c>
    </row>
    <row r="14" spans="1:12" x14ac:dyDescent="0.25">
      <c r="A14" s="1">
        <v>1629</v>
      </c>
      <c r="B14" s="1">
        <v>18</v>
      </c>
      <c r="C14" s="1"/>
      <c r="D14" s="19" t="s">
        <v>4</v>
      </c>
      <c r="E14" s="11"/>
      <c r="F14" s="11">
        <v>-2625.87</v>
      </c>
      <c r="G14" s="33">
        <v>-2753.58</v>
      </c>
      <c r="H14" s="46">
        <v>0</v>
      </c>
      <c r="I14" s="48">
        <v>0</v>
      </c>
      <c r="J14" s="11"/>
      <c r="K14" s="3">
        <f t="shared" si="0"/>
        <v>-5379.45</v>
      </c>
    </row>
    <row r="15" spans="1:12" x14ac:dyDescent="0.25">
      <c r="A15" s="1">
        <v>14</v>
      </c>
      <c r="B15" s="1">
        <v>20</v>
      </c>
      <c r="C15" s="1"/>
      <c r="D15" s="19" t="s">
        <v>5</v>
      </c>
      <c r="E15" s="11"/>
      <c r="F15" s="11">
        <v>-242432.94</v>
      </c>
      <c r="G15" s="33">
        <v>-300783.74</v>
      </c>
      <c r="H15" s="46">
        <v>-235371.87</v>
      </c>
      <c r="I15" s="48">
        <v>-303495.09000000003</v>
      </c>
      <c r="J15" s="11"/>
      <c r="K15" s="3">
        <f t="shared" si="0"/>
        <v>-1082083.6399999999</v>
      </c>
    </row>
    <row r="16" spans="1:12" x14ac:dyDescent="0.25">
      <c r="A16" s="1">
        <v>28</v>
      </c>
      <c r="B16" s="1">
        <v>21</v>
      </c>
      <c r="C16" s="1"/>
      <c r="D16" s="19" t="s">
        <v>6</v>
      </c>
      <c r="E16" s="11"/>
      <c r="F16" s="11">
        <v>-48774.69</v>
      </c>
      <c r="G16" s="33">
        <v>-59227.3</v>
      </c>
      <c r="H16" s="46">
        <v>-39155.14</v>
      </c>
      <c r="I16" s="48">
        <v>-38047.79</v>
      </c>
      <c r="J16" s="11"/>
      <c r="K16" s="3">
        <f t="shared" si="0"/>
        <v>-185204.92</v>
      </c>
    </row>
    <row r="17" spans="1:11" x14ac:dyDescent="0.25">
      <c r="A17" s="1">
        <v>38</v>
      </c>
      <c r="B17" s="1">
        <v>24</v>
      </c>
      <c r="C17" s="1">
        <v>890</v>
      </c>
      <c r="D17" s="19" t="s">
        <v>7</v>
      </c>
      <c r="E17" s="11"/>
      <c r="F17" s="11">
        <v>0</v>
      </c>
      <c r="G17" s="33">
        <v>0</v>
      </c>
      <c r="H17" s="46">
        <v>0</v>
      </c>
      <c r="I17" s="48">
        <v>0</v>
      </c>
      <c r="J17" s="11"/>
      <c r="K17" s="3">
        <f t="shared" si="0"/>
        <v>0</v>
      </c>
    </row>
    <row r="18" spans="1:11" x14ac:dyDescent="0.25">
      <c r="A18" s="1">
        <v>42</v>
      </c>
      <c r="B18" s="1">
        <v>27</v>
      </c>
      <c r="C18" s="1"/>
      <c r="D18" s="19" t="s">
        <v>8</v>
      </c>
      <c r="E18" s="11"/>
      <c r="F18" s="11">
        <v>-16369.18</v>
      </c>
      <c r="G18" s="33">
        <v>-15278.04</v>
      </c>
      <c r="H18" s="46">
        <v>-10210.540000000001</v>
      </c>
      <c r="I18" s="48">
        <v>-8726.15</v>
      </c>
      <c r="J18" s="11"/>
      <c r="K18" s="3">
        <f t="shared" si="0"/>
        <v>-50583.91</v>
      </c>
    </row>
    <row r="19" spans="1:11" x14ac:dyDescent="0.25">
      <c r="A19" s="1">
        <v>53</v>
      </c>
      <c r="B19" s="1">
        <v>28</v>
      </c>
      <c r="C19" s="1">
        <v>891</v>
      </c>
      <c r="D19" s="19" t="s">
        <v>9</v>
      </c>
      <c r="E19" s="11"/>
      <c r="F19" s="11">
        <v>0</v>
      </c>
      <c r="G19" s="33">
        <v>0</v>
      </c>
      <c r="H19" s="46">
        <v>0</v>
      </c>
      <c r="I19" s="48">
        <v>0</v>
      </c>
      <c r="J19" s="11"/>
      <c r="K19" s="3">
        <f t="shared" si="0"/>
        <v>0</v>
      </c>
    </row>
    <row r="20" spans="1:11" x14ac:dyDescent="0.25">
      <c r="A20" s="1">
        <v>547</v>
      </c>
      <c r="B20" s="1">
        <v>493</v>
      </c>
      <c r="C20" s="1">
        <v>877</v>
      </c>
      <c r="D20" s="19" t="s">
        <v>140</v>
      </c>
      <c r="E20" s="11"/>
      <c r="F20" s="11">
        <v>0</v>
      </c>
      <c r="G20" s="33">
        <v>0</v>
      </c>
      <c r="H20" s="46">
        <v>0</v>
      </c>
      <c r="I20" s="48">
        <v>0</v>
      </c>
      <c r="J20" s="11"/>
      <c r="K20" s="3">
        <f t="shared" si="0"/>
        <v>0</v>
      </c>
    </row>
    <row r="21" spans="1:11" x14ac:dyDescent="0.25">
      <c r="A21" s="12">
        <v>1630</v>
      </c>
      <c r="B21" s="12"/>
      <c r="C21" s="12"/>
      <c r="D21" s="21" t="s">
        <v>272</v>
      </c>
      <c r="E21" s="11"/>
      <c r="F21" s="11">
        <v>0</v>
      </c>
      <c r="G21" s="33">
        <v>0</v>
      </c>
      <c r="H21" s="46">
        <v>0</v>
      </c>
      <c r="I21" s="48">
        <v>0</v>
      </c>
      <c r="J21" s="11"/>
      <c r="K21" s="3">
        <f t="shared" si="0"/>
        <v>0</v>
      </c>
    </row>
    <row r="22" spans="1:11" x14ac:dyDescent="0.25">
      <c r="A22" s="1">
        <v>62</v>
      </c>
      <c r="B22" s="1">
        <v>31</v>
      </c>
      <c r="C22" s="1"/>
      <c r="D22" s="19" t="s">
        <v>10</v>
      </c>
      <c r="E22" s="11"/>
      <c r="F22" s="11">
        <v>0</v>
      </c>
      <c r="G22" s="33">
        <v>0</v>
      </c>
      <c r="H22" s="46">
        <v>0</v>
      </c>
      <c r="I22" s="48">
        <v>0</v>
      </c>
      <c r="J22" s="11"/>
      <c r="K22" s="3">
        <f t="shared" si="0"/>
        <v>0</v>
      </c>
    </row>
    <row r="23" spans="1:11" x14ac:dyDescent="0.25">
      <c r="A23" s="1">
        <v>550</v>
      </c>
      <c r="B23" s="1">
        <v>497</v>
      </c>
      <c r="C23" s="1"/>
      <c r="D23" s="19" t="s">
        <v>143</v>
      </c>
      <c r="E23" s="11"/>
      <c r="F23" s="11">
        <v>0</v>
      </c>
      <c r="G23" s="33">
        <v>0</v>
      </c>
      <c r="H23" s="46">
        <v>0</v>
      </c>
      <c r="I23" s="48">
        <v>0</v>
      </c>
      <c r="J23" s="11"/>
      <c r="K23" s="3">
        <f t="shared" si="0"/>
        <v>0</v>
      </c>
    </row>
    <row r="24" spans="1:11" x14ac:dyDescent="0.25">
      <c r="A24" s="1">
        <v>64</v>
      </c>
      <c r="B24" s="1">
        <v>32</v>
      </c>
      <c r="C24" s="1"/>
      <c r="D24" s="19" t="s">
        <v>11</v>
      </c>
      <c r="E24" s="11"/>
      <c r="F24" s="11">
        <v>0</v>
      </c>
      <c r="G24" s="33">
        <v>0</v>
      </c>
      <c r="H24" s="46">
        <v>0</v>
      </c>
      <c r="I24" s="48">
        <v>0</v>
      </c>
      <c r="J24" s="11"/>
      <c r="K24" s="3">
        <f t="shared" si="0"/>
        <v>0</v>
      </c>
    </row>
    <row r="25" spans="1:11" x14ac:dyDescent="0.25">
      <c r="A25" s="1">
        <v>65</v>
      </c>
      <c r="B25" s="1">
        <v>40</v>
      </c>
      <c r="C25" s="1"/>
      <c r="D25" s="19" t="s">
        <v>12</v>
      </c>
      <c r="E25" s="11"/>
      <c r="F25" s="11">
        <v>-3455.27</v>
      </c>
      <c r="G25" s="33">
        <v>-4189.95</v>
      </c>
      <c r="H25" s="46">
        <v>-1391.87</v>
      </c>
      <c r="I25" s="48">
        <v>-16350.2</v>
      </c>
      <c r="J25" s="11"/>
      <c r="K25" s="3">
        <f t="shared" si="0"/>
        <v>-25387.29</v>
      </c>
    </row>
    <row r="26" spans="1:11" x14ac:dyDescent="0.25">
      <c r="A26" s="1">
        <v>72</v>
      </c>
      <c r="B26" s="1">
        <v>44</v>
      </c>
      <c r="C26" s="1"/>
      <c r="D26" s="19" t="s">
        <v>13</v>
      </c>
      <c r="E26" s="11"/>
      <c r="F26" s="11">
        <v>-621.71</v>
      </c>
      <c r="G26" s="33">
        <v>-684.73</v>
      </c>
      <c r="H26" s="46">
        <v>-524.9</v>
      </c>
      <c r="I26" s="48">
        <v>-708.75</v>
      </c>
      <c r="J26" s="11"/>
      <c r="K26" s="3">
        <f t="shared" si="0"/>
        <v>-2540.09</v>
      </c>
    </row>
    <row r="27" spans="1:11" x14ac:dyDescent="0.25">
      <c r="A27" s="1">
        <v>1031</v>
      </c>
      <c r="B27" s="1">
        <v>903</v>
      </c>
      <c r="C27" s="1">
        <v>898</v>
      </c>
      <c r="D27" s="19" t="s">
        <v>226</v>
      </c>
      <c r="E27" s="11"/>
      <c r="F27" s="11">
        <v>0</v>
      </c>
      <c r="G27" s="33">
        <v>0</v>
      </c>
      <c r="H27" s="46">
        <v>0</v>
      </c>
      <c r="I27" s="48">
        <v>0</v>
      </c>
      <c r="J27" s="11"/>
      <c r="K27" s="3">
        <f t="shared" si="0"/>
        <v>0</v>
      </c>
    </row>
    <row r="28" spans="1:11" x14ac:dyDescent="0.25">
      <c r="A28" s="1">
        <v>74</v>
      </c>
      <c r="B28" s="1">
        <v>49</v>
      </c>
      <c r="C28" s="1"/>
      <c r="D28" s="19" t="s">
        <v>14</v>
      </c>
      <c r="E28" s="11"/>
      <c r="F28" s="11">
        <v>0</v>
      </c>
      <c r="G28" s="33">
        <v>0</v>
      </c>
      <c r="H28" s="46">
        <v>0</v>
      </c>
      <c r="I28" s="48">
        <v>0</v>
      </c>
      <c r="J28" s="11"/>
      <c r="K28" s="3">
        <f t="shared" si="0"/>
        <v>0</v>
      </c>
    </row>
    <row r="29" spans="1:11" x14ac:dyDescent="0.25">
      <c r="A29" s="1">
        <v>77</v>
      </c>
      <c r="B29" s="1">
        <v>52</v>
      </c>
      <c r="C29" s="1">
        <v>893</v>
      </c>
      <c r="D29" s="19" t="s">
        <v>15</v>
      </c>
      <c r="E29" s="11"/>
      <c r="F29" s="11">
        <v>0</v>
      </c>
      <c r="G29" s="33">
        <v>0</v>
      </c>
      <c r="H29" s="46">
        <v>0</v>
      </c>
      <c r="I29" s="48">
        <v>0</v>
      </c>
      <c r="J29" s="11"/>
      <c r="K29" s="3">
        <f t="shared" si="0"/>
        <v>0</v>
      </c>
    </row>
    <row r="30" spans="1:11" x14ac:dyDescent="0.25">
      <c r="A30" s="1">
        <v>78</v>
      </c>
      <c r="B30" s="1">
        <v>53</v>
      </c>
      <c r="C30" s="1"/>
      <c r="D30" s="19" t="s">
        <v>16</v>
      </c>
      <c r="E30" s="11"/>
      <c r="F30" s="11">
        <v>-2968.83</v>
      </c>
      <c r="G30" s="33">
        <v>-6338.56</v>
      </c>
      <c r="H30" s="46">
        <v>-3272.73</v>
      </c>
      <c r="I30" s="48">
        <v>-19380.61</v>
      </c>
      <c r="J30" s="11"/>
      <c r="K30" s="3">
        <f t="shared" si="0"/>
        <v>-31960.73</v>
      </c>
    </row>
    <row r="31" spans="1:11" x14ac:dyDescent="0.25">
      <c r="A31" s="1">
        <v>86</v>
      </c>
      <c r="B31" s="1">
        <v>54</v>
      </c>
      <c r="C31" s="1">
        <v>899</v>
      </c>
      <c r="D31" s="19" t="s">
        <v>17</v>
      </c>
      <c r="E31" s="11"/>
      <c r="F31" s="11">
        <v>0</v>
      </c>
      <c r="G31" s="33">
        <v>0</v>
      </c>
      <c r="H31" s="46">
        <v>0</v>
      </c>
      <c r="I31" s="48">
        <v>0</v>
      </c>
      <c r="J31" s="11"/>
      <c r="K31" s="3">
        <f t="shared" si="0"/>
        <v>0</v>
      </c>
    </row>
    <row r="32" spans="1:11" x14ac:dyDescent="0.25">
      <c r="A32" s="1">
        <v>1633</v>
      </c>
      <c r="B32" s="1">
        <v>56</v>
      </c>
      <c r="C32" s="1"/>
      <c r="D32" s="19" t="s">
        <v>18</v>
      </c>
      <c r="E32" s="11"/>
      <c r="F32" s="11">
        <v>0</v>
      </c>
      <c r="G32" s="33">
        <v>0</v>
      </c>
      <c r="H32" s="46">
        <v>0</v>
      </c>
      <c r="I32" s="48">
        <v>0</v>
      </c>
      <c r="J32" s="11"/>
      <c r="K32" s="3">
        <f t="shared" si="0"/>
        <v>0</v>
      </c>
    </row>
    <row r="33" spans="1:11" x14ac:dyDescent="0.25">
      <c r="A33" s="1">
        <v>88</v>
      </c>
      <c r="B33" s="1">
        <v>57</v>
      </c>
      <c r="C33" s="1">
        <v>893</v>
      </c>
      <c r="D33" s="19" t="s">
        <v>19</v>
      </c>
      <c r="E33" s="11"/>
      <c r="F33" s="11">
        <v>-5317.94</v>
      </c>
      <c r="G33" s="33">
        <v>-5593.4</v>
      </c>
      <c r="H33" s="46">
        <v>-5538.69</v>
      </c>
      <c r="I33" s="48">
        <v>-5589.19</v>
      </c>
      <c r="J33" s="11"/>
      <c r="K33" s="3">
        <f t="shared" si="0"/>
        <v>-22039.219999999998</v>
      </c>
    </row>
    <row r="34" spans="1:11" x14ac:dyDescent="0.25">
      <c r="A34" s="1">
        <v>90</v>
      </c>
      <c r="B34" s="1">
        <v>58</v>
      </c>
      <c r="C34" s="1"/>
      <c r="D34" s="19" t="s">
        <v>20</v>
      </c>
      <c r="E34" s="11"/>
      <c r="F34" s="11">
        <v>0</v>
      </c>
      <c r="G34" s="33">
        <v>0</v>
      </c>
      <c r="H34" s="46">
        <v>0</v>
      </c>
      <c r="I34" s="48">
        <v>0</v>
      </c>
      <c r="J34" s="11"/>
      <c r="K34" s="3">
        <f t="shared" si="0"/>
        <v>0</v>
      </c>
    </row>
    <row r="35" spans="1:11" x14ac:dyDescent="0.25">
      <c r="A35" s="1">
        <v>92</v>
      </c>
      <c r="B35" s="1">
        <v>60</v>
      </c>
      <c r="C35" s="1"/>
      <c r="D35" s="19" t="s">
        <v>21</v>
      </c>
      <c r="E35" s="11"/>
      <c r="F35" s="11">
        <v>0</v>
      </c>
      <c r="G35" s="33">
        <v>0</v>
      </c>
      <c r="H35" s="46">
        <v>0</v>
      </c>
      <c r="I35" s="48">
        <v>0</v>
      </c>
      <c r="J35" s="11"/>
      <c r="K35" s="3">
        <f t="shared" si="0"/>
        <v>0</v>
      </c>
    </row>
    <row r="36" spans="1:11" x14ac:dyDescent="0.25">
      <c r="A36" s="1">
        <v>94</v>
      </c>
      <c r="B36" s="1">
        <v>63</v>
      </c>
      <c r="C36" s="1"/>
      <c r="D36" s="19" t="s">
        <v>22</v>
      </c>
      <c r="E36" s="11"/>
      <c r="F36" s="11">
        <v>-27388.18</v>
      </c>
      <c r="G36" s="33">
        <v>-29356.799999999999</v>
      </c>
      <c r="H36" s="46">
        <v>-26206.1</v>
      </c>
      <c r="I36" s="48">
        <v>-34036.69</v>
      </c>
      <c r="J36" s="11"/>
      <c r="K36" s="3">
        <f t="shared" si="0"/>
        <v>-116987.76999999999</v>
      </c>
    </row>
    <row r="37" spans="1:11" x14ac:dyDescent="0.25">
      <c r="A37" s="12">
        <v>1824</v>
      </c>
      <c r="B37" s="12">
        <v>66</v>
      </c>
      <c r="C37" s="12"/>
      <c r="D37" s="21" t="s">
        <v>268</v>
      </c>
      <c r="E37" s="11"/>
      <c r="F37" s="11">
        <v>0</v>
      </c>
      <c r="G37" s="33">
        <v>0</v>
      </c>
      <c r="H37" s="46">
        <v>0</v>
      </c>
      <c r="I37" s="48">
        <v>0</v>
      </c>
      <c r="J37" s="11"/>
      <c r="K37" s="3">
        <f t="shared" si="0"/>
        <v>0</v>
      </c>
    </row>
    <row r="38" spans="1:11" x14ac:dyDescent="0.25">
      <c r="A38" s="12">
        <v>1825</v>
      </c>
      <c r="B38" s="12">
        <v>69</v>
      </c>
      <c r="C38" s="12"/>
      <c r="D38" s="21" t="s">
        <v>269</v>
      </c>
      <c r="E38" s="11"/>
      <c r="F38" s="11">
        <v>0</v>
      </c>
      <c r="G38" s="33">
        <v>0</v>
      </c>
      <c r="H38" s="46">
        <v>0</v>
      </c>
      <c r="I38" s="48">
        <v>0</v>
      </c>
      <c r="J38" s="11"/>
      <c r="K38" s="3">
        <f t="shared" si="0"/>
        <v>0</v>
      </c>
    </row>
    <row r="39" spans="1:11" x14ac:dyDescent="0.25">
      <c r="A39" s="1">
        <v>108</v>
      </c>
      <c r="B39" s="1">
        <v>70</v>
      </c>
      <c r="C39" s="1"/>
      <c r="D39" s="19" t="s">
        <v>23</v>
      </c>
      <c r="E39" s="11"/>
      <c r="F39" s="11">
        <v>0</v>
      </c>
      <c r="G39" s="33">
        <v>0</v>
      </c>
      <c r="H39" s="46">
        <v>0</v>
      </c>
      <c r="I39" s="48">
        <v>0</v>
      </c>
      <c r="J39" s="11"/>
      <c r="K39" s="3">
        <f t="shared" si="0"/>
        <v>0</v>
      </c>
    </row>
    <row r="40" spans="1:11" x14ac:dyDescent="0.25">
      <c r="A40" s="1">
        <v>113</v>
      </c>
      <c r="B40" s="1">
        <v>75</v>
      </c>
      <c r="C40" s="1"/>
      <c r="D40" s="19" t="s">
        <v>24</v>
      </c>
      <c r="E40" s="11"/>
      <c r="F40" s="11">
        <v>0</v>
      </c>
      <c r="G40" s="33">
        <v>0</v>
      </c>
      <c r="H40" s="46">
        <v>0</v>
      </c>
      <c r="I40" s="48">
        <v>0</v>
      </c>
      <c r="J40" s="11"/>
      <c r="K40" s="3">
        <f t="shared" ref="K40:K71" si="1">SUM(E40:J40)</f>
        <v>0</v>
      </c>
    </row>
    <row r="41" spans="1:11" x14ac:dyDescent="0.25">
      <c r="A41" s="1">
        <v>1402</v>
      </c>
      <c r="B41" s="1">
        <v>76</v>
      </c>
      <c r="C41" s="1"/>
      <c r="D41" s="19" t="s">
        <v>25</v>
      </c>
      <c r="E41" s="11"/>
      <c r="F41" s="11">
        <v>0</v>
      </c>
      <c r="G41" s="33">
        <v>0</v>
      </c>
      <c r="H41" s="46">
        <v>0</v>
      </c>
      <c r="I41" s="48">
        <v>0</v>
      </c>
      <c r="J41" s="11"/>
      <c r="K41" s="3">
        <f t="shared" si="1"/>
        <v>0</v>
      </c>
    </row>
    <row r="42" spans="1:11" x14ac:dyDescent="0.25">
      <c r="A42" s="1">
        <v>549</v>
      </c>
      <c r="B42" s="1">
        <v>496</v>
      </c>
      <c r="C42" s="1"/>
      <c r="D42" s="19" t="s">
        <v>142</v>
      </c>
      <c r="E42" s="11"/>
      <c r="F42" s="11">
        <v>0</v>
      </c>
      <c r="G42" s="33">
        <v>0</v>
      </c>
      <c r="H42" s="46">
        <v>0</v>
      </c>
      <c r="I42" s="48">
        <v>0</v>
      </c>
      <c r="J42" s="11"/>
      <c r="K42" s="3">
        <f t="shared" si="1"/>
        <v>0</v>
      </c>
    </row>
    <row r="43" spans="1:11" x14ac:dyDescent="0.25">
      <c r="A43" s="1">
        <v>124</v>
      </c>
      <c r="B43" s="1">
        <v>79</v>
      </c>
      <c r="C43" s="1">
        <v>890</v>
      </c>
      <c r="D43" s="19" t="s">
        <v>26</v>
      </c>
      <c r="E43" s="11"/>
      <c r="F43" s="11">
        <v>0</v>
      </c>
      <c r="G43" s="33">
        <v>0</v>
      </c>
      <c r="H43" s="46">
        <v>0</v>
      </c>
      <c r="I43" s="48">
        <v>-389.46</v>
      </c>
      <c r="J43" s="11"/>
      <c r="K43" s="3">
        <f t="shared" si="1"/>
        <v>-389.46</v>
      </c>
    </row>
    <row r="44" spans="1:11" x14ac:dyDescent="0.25">
      <c r="A44" s="1">
        <v>125</v>
      </c>
      <c r="B44" s="1">
        <v>83</v>
      </c>
      <c r="C44" s="1"/>
      <c r="D44" s="19" t="s">
        <v>27</v>
      </c>
      <c r="E44" s="11"/>
      <c r="F44" s="11">
        <v>0</v>
      </c>
      <c r="G44" s="33">
        <v>0</v>
      </c>
      <c r="H44" s="46">
        <v>0</v>
      </c>
      <c r="I44" s="48">
        <v>0</v>
      </c>
      <c r="J44" s="11"/>
      <c r="K44" s="3">
        <f t="shared" si="1"/>
        <v>0</v>
      </c>
    </row>
    <row r="45" spans="1:11" x14ac:dyDescent="0.25">
      <c r="A45" s="1">
        <v>127</v>
      </c>
      <c r="B45" s="1">
        <v>85</v>
      </c>
      <c r="C45" s="1"/>
      <c r="D45" s="19" t="s">
        <v>28</v>
      </c>
      <c r="E45" s="11"/>
      <c r="F45" s="11">
        <v>0</v>
      </c>
      <c r="G45" s="33">
        <v>0</v>
      </c>
      <c r="H45" s="46">
        <v>0</v>
      </c>
      <c r="I45" s="48">
        <v>0</v>
      </c>
      <c r="J45" s="11"/>
      <c r="K45" s="3">
        <f t="shared" si="1"/>
        <v>0</v>
      </c>
    </row>
    <row r="46" spans="1:11" x14ac:dyDescent="0.25">
      <c r="A46" s="1">
        <v>130</v>
      </c>
      <c r="B46" s="1">
        <v>89</v>
      </c>
      <c r="C46" s="1">
        <v>877</v>
      </c>
      <c r="D46" s="19" t="s">
        <v>29</v>
      </c>
      <c r="E46" s="11"/>
      <c r="F46" s="11">
        <v>0</v>
      </c>
      <c r="G46" s="33">
        <v>0</v>
      </c>
      <c r="H46" s="46">
        <v>0</v>
      </c>
      <c r="I46" s="48">
        <v>-2405.0700000000002</v>
      </c>
      <c r="J46" s="11"/>
      <c r="K46" s="3">
        <f t="shared" si="1"/>
        <v>-2405.0700000000002</v>
      </c>
    </row>
    <row r="47" spans="1:11" x14ac:dyDescent="0.25">
      <c r="A47" s="1">
        <v>1433</v>
      </c>
      <c r="B47" s="1">
        <v>499</v>
      </c>
      <c r="C47" s="1"/>
      <c r="D47" s="19" t="s">
        <v>144</v>
      </c>
      <c r="E47" s="11"/>
      <c r="F47" s="11">
        <v>0</v>
      </c>
      <c r="G47" s="33">
        <v>0</v>
      </c>
      <c r="H47" s="46">
        <v>0</v>
      </c>
      <c r="I47" s="48">
        <v>0</v>
      </c>
      <c r="J47" s="11"/>
      <c r="K47" s="3">
        <f t="shared" si="1"/>
        <v>0</v>
      </c>
    </row>
    <row r="48" spans="1:11" x14ac:dyDescent="0.25">
      <c r="A48" s="1">
        <v>1628</v>
      </c>
      <c r="B48" s="1">
        <v>91</v>
      </c>
      <c r="C48" s="1"/>
      <c r="D48" s="19" t="s">
        <v>30</v>
      </c>
      <c r="E48" s="11"/>
      <c r="F48" s="11">
        <v>0</v>
      </c>
      <c r="G48" s="33">
        <v>0</v>
      </c>
      <c r="H48" s="46">
        <v>0</v>
      </c>
      <c r="I48" s="48">
        <v>0</v>
      </c>
      <c r="J48" s="11"/>
      <c r="K48" s="3">
        <f t="shared" si="1"/>
        <v>0</v>
      </c>
    </row>
    <row r="49" spans="1:11" x14ac:dyDescent="0.25">
      <c r="A49" s="1">
        <v>137</v>
      </c>
      <c r="B49" s="1">
        <v>100</v>
      </c>
      <c r="C49" s="1">
        <v>890</v>
      </c>
      <c r="D49" s="19" t="s">
        <v>31</v>
      </c>
      <c r="E49" s="11"/>
      <c r="F49" s="11">
        <v>0</v>
      </c>
      <c r="G49" s="33">
        <v>0</v>
      </c>
      <c r="H49" s="46">
        <v>0</v>
      </c>
      <c r="I49" s="48">
        <v>0</v>
      </c>
      <c r="J49" s="11"/>
      <c r="K49" s="3">
        <f t="shared" si="1"/>
        <v>0</v>
      </c>
    </row>
    <row r="50" spans="1:11" x14ac:dyDescent="0.25">
      <c r="A50" s="1">
        <v>138</v>
      </c>
      <c r="B50" s="1">
        <v>101</v>
      </c>
      <c r="C50" s="1"/>
      <c r="D50" s="19" t="s">
        <v>32</v>
      </c>
      <c r="E50" s="11"/>
      <c r="F50" s="11">
        <v>0</v>
      </c>
      <c r="G50" s="33">
        <v>0</v>
      </c>
      <c r="H50" s="46">
        <v>0</v>
      </c>
      <c r="I50" s="48">
        <v>0</v>
      </c>
      <c r="J50" s="11"/>
      <c r="K50" s="3">
        <f t="shared" si="1"/>
        <v>0</v>
      </c>
    </row>
    <row r="51" spans="1:11" x14ac:dyDescent="0.25">
      <c r="A51" s="22">
        <v>1510</v>
      </c>
      <c r="B51" s="22"/>
      <c r="C51" s="22"/>
      <c r="D51" s="23" t="s">
        <v>273</v>
      </c>
      <c r="E51" s="11"/>
      <c r="F51" s="11">
        <v>0</v>
      </c>
      <c r="G51" s="33">
        <v>0</v>
      </c>
      <c r="H51" s="46">
        <v>0</v>
      </c>
      <c r="I51" s="48">
        <v>0</v>
      </c>
      <c r="J51" s="11"/>
      <c r="K51" s="3">
        <f t="shared" si="1"/>
        <v>0</v>
      </c>
    </row>
    <row r="52" spans="1:11" x14ac:dyDescent="0.25">
      <c r="A52" s="1">
        <v>139</v>
      </c>
      <c r="B52" s="1">
        <v>106</v>
      </c>
      <c r="C52" s="1">
        <v>891</v>
      </c>
      <c r="D52" s="19" t="s">
        <v>33</v>
      </c>
      <c r="E52" s="11"/>
      <c r="F52" s="11">
        <v>0</v>
      </c>
      <c r="G52" s="33">
        <v>0</v>
      </c>
      <c r="H52" s="46">
        <v>0</v>
      </c>
      <c r="I52" s="48">
        <v>0</v>
      </c>
      <c r="J52" s="11"/>
      <c r="K52" s="3">
        <f t="shared" si="1"/>
        <v>0</v>
      </c>
    </row>
    <row r="53" spans="1:11" x14ac:dyDescent="0.25">
      <c r="A53" s="1">
        <v>142</v>
      </c>
      <c r="B53" s="1">
        <v>107</v>
      </c>
      <c r="C53" s="1">
        <v>877</v>
      </c>
      <c r="D53" s="19" t="s">
        <v>34</v>
      </c>
      <c r="E53" s="11"/>
      <c r="F53" s="11">
        <v>0</v>
      </c>
      <c r="G53" s="33">
        <v>0</v>
      </c>
      <c r="H53" s="46">
        <v>0</v>
      </c>
      <c r="I53" s="48">
        <v>0</v>
      </c>
      <c r="J53" s="11"/>
      <c r="K53" s="3">
        <f t="shared" si="1"/>
        <v>0</v>
      </c>
    </row>
    <row r="54" spans="1:11" x14ac:dyDescent="0.25">
      <c r="A54" s="1">
        <v>1411</v>
      </c>
      <c r="B54" s="1">
        <v>111</v>
      </c>
      <c r="C54" s="1">
        <v>896</v>
      </c>
      <c r="D54" s="19" t="s">
        <v>35</v>
      </c>
      <c r="E54" s="11"/>
      <c r="F54" s="11">
        <v>0</v>
      </c>
      <c r="G54" s="33">
        <v>0</v>
      </c>
      <c r="H54" s="46">
        <v>0</v>
      </c>
      <c r="I54" s="48">
        <v>0</v>
      </c>
      <c r="J54" s="11"/>
      <c r="K54" s="3">
        <f t="shared" si="1"/>
        <v>0</v>
      </c>
    </row>
    <row r="55" spans="1:11" x14ac:dyDescent="0.25">
      <c r="A55" s="1">
        <v>144</v>
      </c>
      <c r="B55" s="1">
        <v>114</v>
      </c>
      <c r="C55" s="1">
        <v>893</v>
      </c>
      <c r="D55" s="19" t="s">
        <v>36</v>
      </c>
      <c r="E55" s="11"/>
      <c r="F55" s="11">
        <v>0</v>
      </c>
      <c r="G55" s="33">
        <v>0</v>
      </c>
      <c r="H55" s="46">
        <v>0</v>
      </c>
      <c r="I55" s="48">
        <v>0</v>
      </c>
      <c r="J55" s="11"/>
      <c r="K55" s="3">
        <f t="shared" si="1"/>
        <v>0</v>
      </c>
    </row>
    <row r="56" spans="1:11" x14ac:dyDescent="0.25">
      <c r="A56" s="1">
        <v>1661</v>
      </c>
      <c r="B56" s="1">
        <v>116</v>
      </c>
      <c r="C56" s="1"/>
      <c r="D56" s="19" t="s">
        <v>243</v>
      </c>
      <c r="E56" s="11"/>
      <c r="F56" s="11">
        <v>0</v>
      </c>
      <c r="G56" s="33">
        <v>0</v>
      </c>
      <c r="H56" s="46">
        <v>0</v>
      </c>
      <c r="I56" s="48">
        <v>0</v>
      </c>
      <c r="J56" s="11"/>
      <c r="K56" s="3">
        <f t="shared" si="1"/>
        <v>0</v>
      </c>
    </row>
    <row r="57" spans="1:11" x14ac:dyDescent="0.25">
      <c r="A57" s="1">
        <v>147</v>
      </c>
      <c r="B57" s="1">
        <v>117</v>
      </c>
      <c r="C57" s="1"/>
      <c r="D57" s="19" t="s">
        <v>37</v>
      </c>
      <c r="E57" s="11"/>
      <c r="F57" s="11">
        <v>0</v>
      </c>
      <c r="G57" s="33">
        <v>0</v>
      </c>
      <c r="H57" s="46">
        <v>0</v>
      </c>
      <c r="I57" s="48">
        <v>0</v>
      </c>
      <c r="J57" s="11"/>
      <c r="K57" s="3">
        <f t="shared" si="1"/>
        <v>0</v>
      </c>
    </row>
    <row r="58" spans="1:11" x14ac:dyDescent="0.25">
      <c r="A58" s="1">
        <v>148</v>
      </c>
      <c r="B58" s="1">
        <v>118</v>
      </c>
      <c r="C58" s="1">
        <v>847</v>
      </c>
      <c r="D58" s="19" t="s">
        <v>38</v>
      </c>
      <c r="E58" s="11"/>
      <c r="F58" s="11">
        <v>0</v>
      </c>
      <c r="G58" s="33">
        <v>0</v>
      </c>
      <c r="H58" s="46">
        <v>0</v>
      </c>
      <c r="I58" s="48">
        <v>0</v>
      </c>
      <c r="J58" s="11"/>
      <c r="K58" s="3">
        <f t="shared" si="1"/>
        <v>0</v>
      </c>
    </row>
    <row r="59" spans="1:11" x14ac:dyDescent="0.25">
      <c r="A59" s="1">
        <v>1049</v>
      </c>
      <c r="B59" s="1">
        <v>913</v>
      </c>
      <c r="C59" s="1"/>
      <c r="D59" s="19" t="s">
        <v>230</v>
      </c>
      <c r="E59" s="11"/>
      <c r="F59" s="11">
        <v>-6008.72</v>
      </c>
      <c r="G59" s="33">
        <v>-1951.62</v>
      </c>
      <c r="H59" s="46">
        <v>-5289.4</v>
      </c>
      <c r="I59" s="48">
        <v>-744.64</v>
      </c>
      <c r="J59" s="11"/>
      <c r="K59" s="3">
        <f t="shared" si="1"/>
        <v>-13994.38</v>
      </c>
    </row>
    <row r="60" spans="1:11" x14ac:dyDescent="0.25">
      <c r="A60" s="1">
        <v>150</v>
      </c>
      <c r="B60" s="1">
        <v>121</v>
      </c>
      <c r="C60" s="1"/>
      <c r="D60" s="19" t="s">
        <v>39</v>
      </c>
      <c r="E60" s="11"/>
      <c r="F60" s="11">
        <v>0</v>
      </c>
      <c r="G60" s="33">
        <v>0</v>
      </c>
      <c r="H60" s="46">
        <v>0</v>
      </c>
      <c r="I60" s="48">
        <v>0</v>
      </c>
      <c r="J60" s="11"/>
      <c r="K60" s="3">
        <f t="shared" si="1"/>
        <v>0</v>
      </c>
    </row>
    <row r="61" spans="1:11" x14ac:dyDescent="0.25">
      <c r="A61" s="1">
        <v>151</v>
      </c>
      <c r="B61" s="1">
        <v>122</v>
      </c>
      <c r="C61" s="1">
        <v>877</v>
      </c>
      <c r="D61" s="19" t="s">
        <v>40</v>
      </c>
      <c r="E61" s="11"/>
      <c r="F61" s="11">
        <v>0</v>
      </c>
      <c r="G61" s="33">
        <v>0</v>
      </c>
      <c r="H61" s="46">
        <v>0</v>
      </c>
      <c r="I61" s="48">
        <v>0</v>
      </c>
      <c r="J61" s="11"/>
      <c r="K61" s="3">
        <f t="shared" si="1"/>
        <v>0</v>
      </c>
    </row>
    <row r="62" spans="1:11" x14ac:dyDescent="0.25">
      <c r="A62" s="1">
        <v>154</v>
      </c>
      <c r="B62" s="1">
        <v>129</v>
      </c>
      <c r="C62" s="1">
        <v>890</v>
      </c>
      <c r="D62" s="19" t="s">
        <v>41</v>
      </c>
      <c r="E62" s="11"/>
      <c r="F62" s="11">
        <v>0</v>
      </c>
      <c r="G62" s="33">
        <v>0</v>
      </c>
      <c r="H62" s="46">
        <v>0</v>
      </c>
      <c r="I62" s="48">
        <v>0</v>
      </c>
      <c r="J62" s="11"/>
      <c r="K62" s="3">
        <f t="shared" si="1"/>
        <v>0</v>
      </c>
    </row>
    <row r="63" spans="1:11" x14ac:dyDescent="0.25">
      <c r="A63" s="25">
        <v>1998</v>
      </c>
      <c r="B63" s="25">
        <v>133</v>
      </c>
      <c r="C63" s="25"/>
      <c r="D63" s="26" t="s">
        <v>278</v>
      </c>
      <c r="E63" s="11"/>
      <c r="F63" s="11">
        <v>0</v>
      </c>
      <c r="G63" s="33">
        <v>0</v>
      </c>
      <c r="H63" s="46">
        <v>0</v>
      </c>
      <c r="I63" s="48">
        <v>0</v>
      </c>
      <c r="J63" s="11"/>
      <c r="K63" s="3">
        <f t="shared" si="1"/>
        <v>0</v>
      </c>
    </row>
    <row r="64" spans="1:11" x14ac:dyDescent="0.25">
      <c r="A64" s="1">
        <v>1400</v>
      </c>
      <c r="B64" s="1">
        <v>135</v>
      </c>
      <c r="C64" s="1">
        <v>896</v>
      </c>
      <c r="D64" s="19" t="s">
        <v>42</v>
      </c>
      <c r="E64" s="11"/>
      <c r="F64" s="11">
        <v>0</v>
      </c>
      <c r="G64" s="33">
        <v>0</v>
      </c>
      <c r="H64" s="46">
        <v>0</v>
      </c>
      <c r="I64" s="48">
        <v>0</v>
      </c>
      <c r="J64" s="11"/>
      <c r="K64" s="3">
        <f t="shared" si="1"/>
        <v>0</v>
      </c>
    </row>
    <row r="65" spans="1:11" x14ac:dyDescent="0.25">
      <c r="A65" s="1">
        <v>157</v>
      </c>
      <c r="B65" s="1">
        <v>136</v>
      </c>
      <c r="C65" s="1">
        <v>866</v>
      </c>
      <c r="D65" s="19" t="s">
        <v>43</v>
      </c>
      <c r="E65" s="11"/>
      <c r="F65" s="11">
        <v>-1638.63</v>
      </c>
      <c r="G65" s="33">
        <v>-3855.85</v>
      </c>
      <c r="H65" s="46">
        <v>-89.4</v>
      </c>
      <c r="I65" s="48">
        <v>-4198.07</v>
      </c>
      <c r="J65" s="11"/>
      <c r="K65" s="3">
        <f t="shared" si="1"/>
        <v>-9781.9499999999989</v>
      </c>
    </row>
    <row r="66" spans="1:11" x14ac:dyDescent="0.25">
      <c r="A66" s="1">
        <v>1047</v>
      </c>
      <c r="B66" s="1">
        <v>912</v>
      </c>
      <c r="C66" s="1">
        <v>890</v>
      </c>
      <c r="D66" s="19" t="s">
        <v>229</v>
      </c>
      <c r="E66" s="11"/>
      <c r="F66" s="11">
        <v>0</v>
      </c>
      <c r="G66" s="33">
        <v>0</v>
      </c>
      <c r="H66" s="46">
        <v>0</v>
      </c>
      <c r="I66" s="48">
        <v>0</v>
      </c>
      <c r="J66" s="11"/>
      <c r="K66" s="3">
        <f t="shared" si="1"/>
        <v>0</v>
      </c>
    </row>
    <row r="67" spans="1:11" x14ac:dyDescent="0.25">
      <c r="A67" s="1">
        <v>160</v>
      </c>
      <c r="B67" s="1">
        <v>137</v>
      </c>
      <c r="C67" s="1"/>
      <c r="D67" s="19" t="s">
        <v>44</v>
      </c>
      <c r="E67" s="11"/>
      <c r="F67" s="11">
        <v>0</v>
      </c>
      <c r="G67" s="33">
        <v>0</v>
      </c>
      <c r="H67" s="46">
        <v>0</v>
      </c>
      <c r="I67" s="48">
        <v>0</v>
      </c>
      <c r="J67" s="11"/>
      <c r="K67" s="3">
        <f t="shared" si="1"/>
        <v>0</v>
      </c>
    </row>
    <row r="68" spans="1:11" x14ac:dyDescent="0.25">
      <c r="A68" s="1">
        <v>163</v>
      </c>
      <c r="B68" s="1">
        <v>138</v>
      </c>
      <c r="C68" s="1">
        <v>877</v>
      </c>
      <c r="D68" s="19" t="s">
        <v>45</v>
      </c>
      <c r="E68" s="11"/>
      <c r="F68" s="11">
        <v>0</v>
      </c>
      <c r="G68" s="33">
        <v>0</v>
      </c>
      <c r="H68" s="46">
        <v>0</v>
      </c>
      <c r="I68" s="48">
        <v>0</v>
      </c>
      <c r="J68" s="11"/>
      <c r="K68" s="3">
        <f t="shared" si="1"/>
        <v>0</v>
      </c>
    </row>
    <row r="69" spans="1:11" x14ac:dyDescent="0.25">
      <c r="A69" s="1">
        <v>166</v>
      </c>
      <c r="B69" s="1">
        <v>140</v>
      </c>
      <c r="C69" s="1">
        <v>898</v>
      </c>
      <c r="D69" s="19" t="s">
        <v>46</v>
      </c>
      <c r="E69" s="11"/>
      <c r="F69" s="11">
        <v>0</v>
      </c>
      <c r="G69" s="33">
        <v>0</v>
      </c>
      <c r="H69" s="46">
        <v>0</v>
      </c>
      <c r="I69" s="48">
        <v>0</v>
      </c>
      <c r="J69" s="11"/>
      <c r="K69" s="3">
        <f t="shared" si="1"/>
        <v>0</v>
      </c>
    </row>
    <row r="70" spans="1:11" x14ac:dyDescent="0.25">
      <c r="A70" s="1">
        <v>1663</v>
      </c>
      <c r="B70" s="1">
        <v>144</v>
      </c>
      <c r="C70" s="1"/>
      <c r="D70" s="19" t="s">
        <v>244</v>
      </c>
      <c r="E70" s="11"/>
      <c r="F70" s="11">
        <v>-634.05999999999995</v>
      </c>
      <c r="G70" s="33">
        <v>0</v>
      </c>
      <c r="H70" s="46">
        <v>-68.88</v>
      </c>
      <c r="I70" s="48">
        <v>-14708.98</v>
      </c>
      <c r="J70" s="11"/>
      <c r="K70" s="3">
        <f t="shared" si="1"/>
        <v>-15411.92</v>
      </c>
    </row>
    <row r="71" spans="1:11" x14ac:dyDescent="0.25">
      <c r="A71" s="1">
        <v>1627</v>
      </c>
      <c r="B71" s="1">
        <v>148</v>
      </c>
      <c r="C71" s="1">
        <v>148</v>
      </c>
      <c r="D71" s="19" t="s">
        <v>47</v>
      </c>
      <c r="E71" s="11"/>
      <c r="F71" s="11">
        <v>0</v>
      </c>
      <c r="G71" s="33">
        <v>0</v>
      </c>
      <c r="H71" s="46">
        <v>0</v>
      </c>
      <c r="I71" s="48">
        <v>0</v>
      </c>
      <c r="J71" s="11"/>
      <c r="K71" s="3">
        <f t="shared" si="1"/>
        <v>0</v>
      </c>
    </row>
    <row r="72" spans="1:11" x14ac:dyDescent="0.25">
      <c r="A72" s="1">
        <v>174</v>
      </c>
      <c r="B72" s="1">
        <v>151</v>
      </c>
      <c r="C72" s="1"/>
      <c r="D72" s="19" t="s">
        <v>48</v>
      </c>
      <c r="E72" s="11"/>
      <c r="F72" s="11">
        <v>-18.18</v>
      </c>
      <c r="G72" s="33">
        <v>-599.98</v>
      </c>
      <c r="H72" s="46">
        <v>-1970.02</v>
      </c>
      <c r="I72" s="48">
        <v>-1278.32</v>
      </c>
      <c r="J72" s="11"/>
      <c r="K72" s="3">
        <f t="shared" ref="K72:K103" si="2">SUM(E72:J72)</f>
        <v>-3866.5</v>
      </c>
    </row>
    <row r="73" spans="1:11" x14ac:dyDescent="0.25">
      <c r="A73" s="1">
        <v>180</v>
      </c>
      <c r="B73" s="1">
        <v>154</v>
      </c>
      <c r="C73" s="1">
        <v>897</v>
      </c>
      <c r="D73" s="19" t="s">
        <v>49</v>
      </c>
      <c r="E73" s="11"/>
      <c r="F73" s="11">
        <v>0</v>
      </c>
      <c r="G73" s="33">
        <v>0</v>
      </c>
      <c r="H73" s="46">
        <v>0</v>
      </c>
      <c r="I73" s="48">
        <v>0</v>
      </c>
      <c r="J73" s="11"/>
      <c r="K73" s="3">
        <f t="shared" si="2"/>
        <v>0</v>
      </c>
    </row>
    <row r="74" spans="1:11" x14ac:dyDescent="0.25">
      <c r="A74" s="12">
        <v>1631</v>
      </c>
      <c r="B74" s="12"/>
      <c r="C74" s="12"/>
      <c r="D74" s="21" t="s">
        <v>274</v>
      </c>
      <c r="E74" s="11"/>
      <c r="F74" s="11">
        <v>0</v>
      </c>
      <c r="G74" s="33">
        <v>0</v>
      </c>
      <c r="H74" s="46">
        <v>0</v>
      </c>
      <c r="I74" s="48">
        <v>0</v>
      </c>
      <c r="J74" s="11"/>
      <c r="K74" s="3">
        <f t="shared" si="2"/>
        <v>0</v>
      </c>
    </row>
    <row r="75" spans="1:11" x14ac:dyDescent="0.25">
      <c r="A75" s="1">
        <v>1065</v>
      </c>
      <c r="B75" s="1">
        <v>919</v>
      </c>
      <c r="C75" s="1"/>
      <c r="D75" s="19" t="s">
        <v>234</v>
      </c>
      <c r="E75" s="11"/>
      <c r="F75" s="11">
        <v>0</v>
      </c>
      <c r="G75" s="33">
        <v>0</v>
      </c>
      <c r="H75" s="46">
        <v>0</v>
      </c>
      <c r="I75" s="48">
        <v>0</v>
      </c>
      <c r="J75" s="11"/>
      <c r="K75" s="3">
        <f t="shared" si="2"/>
        <v>0</v>
      </c>
    </row>
    <row r="76" spans="1:11" x14ac:dyDescent="0.25">
      <c r="A76" s="1">
        <v>275</v>
      </c>
      <c r="B76" s="1">
        <v>247</v>
      </c>
      <c r="C76" s="1">
        <v>891</v>
      </c>
      <c r="D76" s="19" t="s">
        <v>75</v>
      </c>
      <c r="E76" s="11"/>
      <c r="F76" s="11">
        <v>0</v>
      </c>
      <c r="G76" s="33">
        <v>0</v>
      </c>
      <c r="H76" s="46">
        <v>0</v>
      </c>
      <c r="I76" s="48">
        <v>0</v>
      </c>
      <c r="J76" s="11"/>
      <c r="K76" s="3">
        <f t="shared" si="2"/>
        <v>0</v>
      </c>
    </row>
    <row r="77" spans="1:11" x14ac:dyDescent="0.25">
      <c r="A77" s="1">
        <v>188</v>
      </c>
      <c r="B77" s="1">
        <v>167</v>
      </c>
      <c r="C77" s="1">
        <v>898</v>
      </c>
      <c r="D77" s="19" t="s">
        <v>50</v>
      </c>
      <c r="E77" s="11"/>
      <c r="F77" s="11">
        <v>0</v>
      </c>
      <c r="G77" s="33">
        <v>0</v>
      </c>
      <c r="H77" s="46">
        <v>0</v>
      </c>
      <c r="I77" s="48">
        <v>0</v>
      </c>
      <c r="J77" s="11"/>
      <c r="K77" s="3">
        <f t="shared" si="2"/>
        <v>0</v>
      </c>
    </row>
    <row r="78" spans="1:11" x14ac:dyDescent="0.25">
      <c r="A78" s="1">
        <v>190</v>
      </c>
      <c r="B78" s="1">
        <v>168</v>
      </c>
      <c r="C78" s="1"/>
      <c r="D78" s="19" t="s">
        <v>51</v>
      </c>
      <c r="E78" s="11"/>
      <c r="F78" s="11">
        <v>0</v>
      </c>
      <c r="G78" s="33">
        <v>0</v>
      </c>
      <c r="H78" s="46">
        <v>0</v>
      </c>
      <c r="I78" s="48">
        <v>0</v>
      </c>
      <c r="J78" s="11"/>
      <c r="K78" s="3">
        <f t="shared" si="2"/>
        <v>0</v>
      </c>
    </row>
    <row r="79" spans="1:11" x14ac:dyDescent="0.25">
      <c r="A79" s="1">
        <v>191</v>
      </c>
      <c r="B79" s="1">
        <v>169</v>
      </c>
      <c r="C79" s="1"/>
      <c r="D79" s="19" t="s">
        <v>52</v>
      </c>
      <c r="E79" s="11"/>
      <c r="F79" s="11">
        <v>-5234.63</v>
      </c>
      <c r="G79" s="33">
        <v>-4331.55</v>
      </c>
      <c r="H79" s="46">
        <v>-843.12</v>
      </c>
      <c r="I79" s="48">
        <v>-5639.64</v>
      </c>
      <c r="J79" s="11"/>
      <c r="K79" s="3">
        <f t="shared" si="2"/>
        <v>-16048.940000000002</v>
      </c>
    </row>
    <row r="80" spans="1:11" x14ac:dyDescent="0.25">
      <c r="A80" s="1">
        <v>193</v>
      </c>
      <c r="B80" s="1">
        <v>170</v>
      </c>
      <c r="C80" s="1"/>
      <c r="D80" s="19" t="s">
        <v>53</v>
      </c>
      <c r="E80" s="11"/>
      <c r="F80" s="11">
        <v>0</v>
      </c>
      <c r="G80" s="33">
        <v>0</v>
      </c>
      <c r="H80" s="46">
        <v>0</v>
      </c>
      <c r="I80" s="48">
        <v>0</v>
      </c>
      <c r="J80" s="11"/>
      <c r="K80" s="3">
        <f t="shared" si="2"/>
        <v>0</v>
      </c>
    </row>
    <row r="81" spans="1:11" x14ac:dyDescent="0.25">
      <c r="A81" s="1">
        <v>194</v>
      </c>
      <c r="B81" s="1">
        <v>171</v>
      </c>
      <c r="C81" s="1"/>
      <c r="D81" s="19" t="s">
        <v>54</v>
      </c>
      <c r="E81" s="11"/>
      <c r="F81" s="11">
        <v>-7745.25</v>
      </c>
      <c r="G81" s="33">
        <v>-4770.7</v>
      </c>
      <c r="H81" s="46">
        <v>-7530.93</v>
      </c>
      <c r="I81" s="48">
        <v>-12535.65</v>
      </c>
      <c r="J81" s="11"/>
      <c r="K81" s="3">
        <f t="shared" si="2"/>
        <v>-32582.53</v>
      </c>
    </row>
    <row r="82" spans="1:11" x14ac:dyDescent="0.25">
      <c r="A82" s="1">
        <v>205</v>
      </c>
      <c r="B82" s="1">
        <v>174</v>
      </c>
      <c r="C82" s="1">
        <v>862</v>
      </c>
      <c r="D82" s="19" t="s">
        <v>55</v>
      </c>
      <c r="E82" s="11"/>
      <c r="F82" s="11">
        <v>0</v>
      </c>
      <c r="G82" s="33">
        <v>0</v>
      </c>
      <c r="H82" s="46">
        <v>0</v>
      </c>
      <c r="I82" s="48">
        <v>0</v>
      </c>
      <c r="J82" s="11"/>
      <c r="K82" s="3">
        <f t="shared" si="2"/>
        <v>0</v>
      </c>
    </row>
    <row r="83" spans="1:11" x14ac:dyDescent="0.25">
      <c r="A83" s="1">
        <v>207</v>
      </c>
      <c r="B83" s="1">
        <v>175</v>
      </c>
      <c r="C83" s="1">
        <v>890</v>
      </c>
      <c r="D83" s="19" t="s">
        <v>270</v>
      </c>
      <c r="E83" s="11"/>
      <c r="F83" s="11">
        <v>0</v>
      </c>
      <c r="G83" s="33">
        <v>0</v>
      </c>
      <c r="H83" s="46">
        <v>0</v>
      </c>
      <c r="I83" s="48">
        <v>0</v>
      </c>
      <c r="J83" s="11"/>
      <c r="K83" s="3">
        <f t="shared" si="2"/>
        <v>0</v>
      </c>
    </row>
    <row r="84" spans="1:11" x14ac:dyDescent="0.25">
      <c r="A84" s="1">
        <v>1054</v>
      </c>
      <c r="B84" s="1">
        <v>914</v>
      </c>
      <c r="C84" s="1">
        <v>893</v>
      </c>
      <c r="D84" s="19" t="s">
        <v>231</v>
      </c>
      <c r="E84" s="11"/>
      <c r="F84" s="11">
        <v>0</v>
      </c>
      <c r="G84" s="33">
        <v>0</v>
      </c>
      <c r="H84" s="46">
        <v>0</v>
      </c>
      <c r="I84" s="48">
        <v>0</v>
      </c>
      <c r="J84" s="11"/>
      <c r="K84" s="3">
        <f t="shared" si="2"/>
        <v>0</v>
      </c>
    </row>
    <row r="85" spans="1:11" x14ac:dyDescent="0.25">
      <c r="A85" s="1">
        <v>208</v>
      </c>
      <c r="B85" s="1">
        <v>177</v>
      </c>
      <c r="C85" s="1"/>
      <c r="D85" s="19" t="s">
        <v>56</v>
      </c>
      <c r="E85" s="11"/>
      <c r="F85" s="11">
        <v>1502.64</v>
      </c>
      <c r="G85" s="33">
        <v>0</v>
      </c>
      <c r="H85" s="46">
        <v>0</v>
      </c>
      <c r="I85" s="48">
        <v>0</v>
      </c>
      <c r="J85" s="11"/>
      <c r="K85" s="3">
        <f t="shared" si="2"/>
        <v>1502.64</v>
      </c>
    </row>
    <row r="86" spans="1:11" x14ac:dyDescent="0.25">
      <c r="A86" s="1">
        <v>210</v>
      </c>
      <c r="B86" s="1">
        <v>180</v>
      </c>
      <c r="C86" s="1"/>
      <c r="D86" s="19" t="s">
        <v>57</v>
      </c>
      <c r="E86" s="11"/>
      <c r="F86" s="11">
        <v>0</v>
      </c>
      <c r="G86" s="33">
        <v>0</v>
      </c>
      <c r="H86" s="46">
        <v>0</v>
      </c>
      <c r="I86" s="48">
        <v>0</v>
      </c>
      <c r="J86" s="11"/>
      <c r="K86" s="3">
        <f t="shared" si="2"/>
        <v>0</v>
      </c>
    </row>
    <row r="87" spans="1:11" x14ac:dyDescent="0.25">
      <c r="A87" s="1">
        <v>1664</v>
      </c>
      <c r="B87" s="1">
        <v>187</v>
      </c>
      <c r="C87" s="1"/>
      <c r="D87" s="19" t="s">
        <v>245</v>
      </c>
      <c r="E87" s="11"/>
      <c r="F87" s="11">
        <v>-14129.28</v>
      </c>
      <c r="G87" s="33">
        <v>-9546.6200000000008</v>
      </c>
      <c r="H87" s="46">
        <v>-9363.5</v>
      </c>
      <c r="I87" s="48">
        <v>-10705.12</v>
      </c>
      <c r="J87" s="11"/>
      <c r="K87" s="3">
        <f t="shared" si="2"/>
        <v>-43744.520000000004</v>
      </c>
    </row>
    <row r="88" spans="1:11" x14ac:dyDescent="0.25">
      <c r="A88" s="1">
        <v>217</v>
      </c>
      <c r="B88" s="1">
        <v>189</v>
      </c>
      <c r="C88" s="1">
        <v>894</v>
      </c>
      <c r="D88" s="19" t="s">
        <v>58</v>
      </c>
      <c r="E88" s="11"/>
      <c r="F88" s="11">
        <v>0</v>
      </c>
      <c r="G88" s="33">
        <v>0</v>
      </c>
      <c r="H88" s="46">
        <v>-1225</v>
      </c>
      <c r="I88" s="48">
        <v>-6314.7</v>
      </c>
      <c r="J88" s="11"/>
      <c r="K88" s="3">
        <f t="shared" si="2"/>
        <v>-7539.7</v>
      </c>
    </row>
    <row r="89" spans="1:11" x14ac:dyDescent="0.25">
      <c r="A89" s="12">
        <v>1632</v>
      </c>
      <c r="B89" s="12"/>
      <c r="C89" s="12"/>
      <c r="D89" s="21" t="s">
        <v>256</v>
      </c>
      <c r="E89" s="11"/>
      <c r="F89" s="11">
        <v>-5627.34</v>
      </c>
      <c r="G89" s="33">
        <v>-3407.88</v>
      </c>
      <c r="H89" s="46">
        <v>-1623.35</v>
      </c>
      <c r="I89" s="48">
        <v>-3679.12</v>
      </c>
      <c r="J89" s="11"/>
      <c r="K89" s="3">
        <f t="shared" si="2"/>
        <v>-14337.690000000002</v>
      </c>
    </row>
    <row r="90" spans="1:11" x14ac:dyDescent="0.25">
      <c r="A90" s="1">
        <v>219</v>
      </c>
      <c r="B90" s="1">
        <v>197</v>
      </c>
      <c r="C90" s="1"/>
      <c r="D90" s="19" t="s">
        <v>59</v>
      </c>
      <c r="E90" s="11"/>
      <c r="F90" s="11">
        <v>0</v>
      </c>
      <c r="G90" s="33">
        <v>0</v>
      </c>
      <c r="H90" s="46">
        <v>0</v>
      </c>
      <c r="I90" s="48">
        <v>0</v>
      </c>
      <c r="J90" s="11"/>
      <c r="K90" s="3">
        <f t="shared" si="2"/>
        <v>0</v>
      </c>
    </row>
    <row r="91" spans="1:11" x14ac:dyDescent="0.25">
      <c r="A91" s="1">
        <v>224</v>
      </c>
      <c r="B91" s="1">
        <v>199</v>
      </c>
      <c r="C91" s="1"/>
      <c r="D91" s="19" t="s">
        <v>60</v>
      </c>
      <c r="E91" s="11"/>
      <c r="F91" s="11">
        <v>0</v>
      </c>
      <c r="G91" s="33">
        <v>-416.85</v>
      </c>
      <c r="H91" s="46">
        <v>0</v>
      </c>
      <c r="I91" s="48">
        <v>0</v>
      </c>
      <c r="J91" s="11"/>
      <c r="K91" s="3">
        <f t="shared" si="2"/>
        <v>-416.85</v>
      </c>
    </row>
    <row r="92" spans="1:11" x14ac:dyDescent="0.25">
      <c r="A92" s="1">
        <v>225</v>
      </c>
      <c r="B92" s="1">
        <v>204</v>
      </c>
      <c r="C92" s="1"/>
      <c r="D92" s="19" t="s">
        <v>61</v>
      </c>
      <c r="E92" s="11"/>
      <c r="F92" s="11">
        <v>0</v>
      </c>
      <c r="G92" s="33">
        <v>0</v>
      </c>
      <c r="H92" s="46">
        <v>0</v>
      </c>
      <c r="I92" s="48">
        <v>0</v>
      </c>
      <c r="J92" s="11"/>
      <c r="K92" s="3">
        <f t="shared" si="2"/>
        <v>0</v>
      </c>
    </row>
    <row r="93" spans="1:11" x14ac:dyDescent="0.25">
      <c r="A93" s="1">
        <v>1009</v>
      </c>
      <c r="B93" s="1">
        <v>791</v>
      </c>
      <c r="C93" s="1"/>
      <c r="D93" s="19" t="s">
        <v>197</v>
      </c>
      <c r="E93" s="11"/>
      <c r="F93" s="11">
        <v>-5306.75</v>
      </c>
      <c r="G93" s="33">
        <v>-5397.39</v>
      </c>
      <c r="H93" s="46">
        <v>-3211.62</v>
      </c>
      <c r="I93" s="48">
        <v>-5773.36</v>
      </c>
      <c r="J93" s="11"/>
      <c r="K93" s="3">
        <f t="shared" si="2"/>
        <v>-19689.12</v>
      </c>
    </row>
    <row r="94" spans="1:11" x14ac:dyDescent="0.25">
      <c r="A94" s="1">
        <v>1011</v>
      </c>
      <c r="B94" s="1">
        <v>792</v>
      </c>
      <c r="C94" s="1"/>
      <c r="D94" s="19" t="s">
        <v>198</v>
      </c>
      <c r="E94" s="11"/>
      <c r="F94" s="11">
        <v>0</v>
      </c>
      <c r="G94" s="33">
        <v>0</v>
      </c>
      <c r="H94" s="46">
        <v>0</v>
      </c>
      <c r="I94" s="48">
        <v>0</v>
      </c>
      <c r="J94" s="11"/>
      <c r="K94" s="3">
        <f t="shared" si="2"/>
        <v>0</v>
      </c>
    </row>
    <row r="95" spans="1:11" x14ac:dyDescent="0.25">
      <c r="A95" s="1">
        <v>227</v>
      </c>
      <c r="B95" s="1">
        <v>210</v>
      </c>
      <c r="C95" s="1"/>
      <c r="D95" s="19" t="s">
        <v>62</v>
      </c>
      <c r="E95" s="11"/>
      <c r="F95" s="11">
        <v>0</v>
      </c>
      <c r="G95" s="33">
        <v>0</v>
      </c>
      <c r="H95" s="46">
        <v>0</v>
      </c>
      <c r="I95" s="48">
        <v>0</v>
      </c>
      <c r="J95" s="11"/>
      <c r="K95" s="3">
        <f t="shared" si="2"/>
        <v>0</v>
      </c>
    </row>
    <row r="96" spans="1:11" x14ac:dyDescent="0.25">
      <c r="A96" s="1">
        <v>229</v>
      </c>
      <c r="B96" s="1">
        <v>211</v>
      </c>
      <c r="C96" s="1"/>
      <c r="D96" s="19" t="s">
        <v>63</v>
      </c>
      <c r="E96" s="11"/>
      <c r="F96" s="11">
        <v>0</v>
      </c>
      <c r="G96" s="33">
        <v>0</v>
      </c>
      <c r="H96" s="46">
        <v>0</v>
      </c>
      <c r="I96" s="48">
        <v>0</v>
      </c>
      <c r="J96" s="11"/>
      <c r="K96" s="3">
        <f t="shared" si="2"/>
        <v>0</v>
      </c>
    </row>
    <row r="97" spans="1:11" x14ac:dyDescent="0.25">
      <c r="A97" s="1">
        <v>235</v>
      </c>
      <c r="B97" s="1">
        <v>215</v>
      </c>
      <c r="C97" s="1">
        <v>893</v>
      </c>
      <c r="D97" s="19" t="s">
        <v>64</v>
      </c>
      <c r="E97" s="11"/>
      <c r="F97" s="11">
        <v>-5145.3599999999997</v>
      </c>
      <c r="G97" s="33">
        <v>-43.05</v>
      </c>
      <c r="H97" s="46">
        <v>-129.82</v>
      </c>
      <c r="I97" s="48">
        <v>93.9</v>
      </c>
      <c r="J97" s="11"/>
      <c r="K97" s="3">
        <f t="shared" si="2"/>
        <v>-5224.33</v>
      </c>
    </row>
    <row r="98" spans="1:11" x14ac:dyDescent="0.25">
      <c r="A98" s="1">
        <v>237</v>
      </c>
      <c r="B98" s="1">
        <v>216</v>
      </c>
      <c r="C98" s="1">
        <v>896</v>
      </c>
      <c r="D98" s="19" t="s">
        <v>65</v>
      </c>
      <c r="E98" s="11"/>
      <c r="F98" s="11">
        <v>0</v>
      </c>
      <c r="G98" s="34">
        <v>7641.12</v>
      </c>
      <c r="H98" s="46">
        <v>0</v>
      </c>
      <c r="I98" s="48">
        <v>0</v>
      </c>
      <c r="J98" s="11"/>
      <c r="K98" s="3">
        <f t="shared" si="2"/>
        <v>7641.12</v>
      </c>
    </row>
    <row r="99" spans="1:11" x14ac:dyDescent="0.25">
      <c r="A99" s="1">
        <v>239</v>
      </c>
      <c r="B99" s="1">
        <v>217</v>
      </c>
      <c r="C99" s="1"/>
      <c r="D99" s="19" t="s">
        <v>66</v>
      </c>
      <c r="E99" s="11"/>
      <c r="F99" s="11">
        <v>0</v>
      </c>
      <c r="G99" s="33">
        <v>0</v>
      </c>
      <c r="H99" s="46">
        <v>0</v>
      </c>
      <c r="I99" s="48">
        <v>0</v>
      </c>
      <c r="J99" s="11"/>
      <c r="K99" s="3">
        <f t="shared" si="2"/>
        <v>0</v>
      </c>
    </row>
    <row r="100" spans="1:11" x14ac:dyDescent="0.25">
      <c r="A100" s="1">
        <v>241</v>
      </c>
      <c r="B100" s="1">
        <v>222</v>
      </c>
      <c r="C100" s="1"/>
      <c r="D100" s="19" t="s">
        <v>67</v>
      </c>
      <c r="E100" s="11"/>
      <c r="F100" s="11">
        <v>0</v>
      </c>
      <c r="G100" s="33">
        <v>0</v>
      </c>
      <c r="H100" s="46">
        <v>0</v>
      </c>
      <c r="I100" s="48">
        <v>0</v>
      </c>
      <c r="J100" s="11"/>
      <c r="K100" s="3">
        <f t="shared" si="2"/>
        <v>0</v>
      </c>
    </row>
    <row r="101" spans="1:11" x14ac:dyDescent="0.25">
      <c r="A101" s="1">
        <v>242</v>
      </c>
      <c r="B101" s="1">
        <v>223</v>
      </c>
      <c r="C101" s="1"/>
      <c r="D101" s="19" t="s">
        <v>68</v>
      </c>
      <c r="E101" s="11"/>
      <c r="F101" s="11">
        <v>-2163.79</v>
      </c>
      <c r="G101" s="33">
        <v>-1585.14</v>
      </c>
      <c r="H101" s="46">
        <v>-369.91</v>
      </c>
      <c r="I101" s="48">
        <v>-3543.87</v>
      </c>
      <c r="J101" s="11"/>
      <c r="K101" s="3">
        <f t="shared" si="2"/>
        <v>-7662.71</v>
      </c>
    </row>
    <row r="102" spans="1:11" x14ac:dyDescent="0.25">
      <c r="A102" s="1">
        <v>1351</v>
      </c>
      <c r="B102" s="1">
        <v>226</v>
      </c>
      <c r="C102" s="1"/>
      <c r="D102" s="19" t="s">
        <v>69</v>
      </c>
      <c r="E102" s="11"/>
      <c r="F102" s="11">
        <v>0</v>
      </c>
      <c r="G102" s="33">
        <v>0</v>
      </c>
      <c r="H102" s="46">
        <v>0</v>
      </c>
      <c r="I102" s="48">
        <v>0</v>
      </c>
      <c r="J102" s="11"/>
      <c r="K102" s="3">
        <f t="shared" si="2"/>
        <v>0</v>
      </c>
    </row>
    <row r="103" spans="1:11" x14ac:dyDescent="0.25">
      <c r="A103" s="1">
        <v>247</v>
      </c>
      <c r="B103" s="1">
        <v>227</v>
      </c>
      <c r="C103" s="1">
        <v>890</v>
      </c>
      <c r="D103" s="19" t="s">
        <v>70</v>
      </c>
      <c r="E103" s="11"/>
      <c r="F103" s="11">
        <v>0</v>
      </c>
      <c r="G103" s="33">
        <v>0</v>
      </c>
      <c r="H103" s="46">
        <v>0</v>
      </c>
      <c r="I103" s="48">
        <v>0</v>
      </c>
      <c r="J103" s="11"/>
      <c r="K103" s="3">
        <f t="shared" si="2"/>
        <v>0</v>
      </c>
    </row>
    <row r="104" spans="1:11" x14ac:dyDescent="0.25">
      <c r="A104" s="1">
        <v>1665</v>
      </c>
      <c r="B104" s="1">
        <v>228</v>
      </c>
      <c r="C104" s="1"/>
      <c r="D104" s="19" t="s">
        <v>246</v>
      </c>
      <c r="E104" s="11"/>
      <c r="F104" s="11">
        <v>-3669.51</v>
      </c>
      <c r="G104" s="33">
        <v>-1662.23</v>
      </c>
      <c r="H104" s="46">
        <v>0</v>
      </c>
      <c r="I104" s="48">
        <v>-2401.61</v>
      </c>
      <c r="J104" s="11"/>
      <c r="K104" s="3">
        <f t="shared" ref="K104:K105" si="3">SUM(E104:J104)</f>
        <v>-7733.35</v>
      </c>
    </row>
    <row r="105" spans="1:11" x14ac:dyDescent="0.25">
      <c r="A105" s="1">
        <v>250</v>
      </c>
      <c r="B105" s="1">
        <v>233</v>
      </c>
      <c r="C105" s="1"/>
      <c r="D105" s="19" t="s">
        <v>71</v>
      </c>
      <c r="E105" s="11"/>
      <c r="F105" s="11">
        <v>-439898.07</v>
      </c>
      <c r="G105" s="33">
        <v>-475001.61</v>
      </c>
      <c r="H105" s="46">
        <v>-392698.88</v>
      </c>
      <c r="I105" s="48">
        <v>-438297.01</v>
      </c>
      <c r="J105" s="11"/>
      <c r="K105" s="3">
        <f t="shared" si="3"/>
        <v>-1745895.57</v>
      </c>
    </row>
    <row r="106" spans="1:11" x14ac:dyDescent="0.25">
      <c r="A106" s="27">
        <v>2040</v>
      </c>
      <c r="B106" s="27">
        <v>236</v>
      </c>
      <c r="C106" s="27"/>
      <c r="D106" s="28" t="s">
        <v>284</v>
      </c>
      <c r="E106" s="29"/>
      <c r="F106" s="11">
        <v>0</v>
      </c>
      <c r="G106" s="33">
        <v>0</v>
      </c>
      <c r="H106" s="46">
        <v>0</v>
      </c>
      <c r="I106" s="48">
        <v>0</v>
      </c>
      <c r="J106" s="11"/>
      <c r="K106" s="3">
        <f>SUM(F106:J106)</f>
        <v>0</v>
      </c>
    </row>
    <row r="107" spans="1:11" x14ac:dyDescent="0.25">
      <c r="A107" s="1">
        <v>263</v>
      </c>
      <c r="B107" s="1">
        <v>239</v>
      </c>
      <c r="C107" s="1"/>
      <c r="D107" s="19" t="s">
        <v>72</v>
      </c>
      <c r="E107" s="11"/>
      <c r="F107" s="11">
        <v>0</v>
      </c>
      <c r="G107" s="33">
        <v>0</v>
      </c>
      <c r="H107" s="46">
        <v>0</v>
      </c>
      <c r="I107" s="48">
        <v>0</v>
      </c>
      <c r="J107" s="11"/>
      <c r="K107" s="3">
        <f t="shared" ref="K107:K138" si="4">SUM(E107:J107)</f>
        <v>0</v>
      </c>
    </row>
    <row r="108" spans="1:11" x14ac:dyDescent="0.25">
      <c r="A108" s="1">
        <v>264</v>
      </c>
      <c r="B108" s="1">
        <v>240</v>
      </c>
      <c r="C108" s="1"/>
      <c r="D108" s="19" t="s">
        <v>73</v>
      </c>
      <c r="E108" s="11"/>
      <c r="F108" s="11">
        <v>-5465.94</v>
      </c>
      <c r="G108" s="33">
        <v>-5505.57</v>
      </c>
      <c r="H108" s="46">
        <v>-5537.24</v>
      </c>
      <c r="I108" s="48">
        <v>-6866.03</v>
      </c>
      <c r="J108" s="11"/>
      <c r="K108" s="3">
        <f t="shared" si="4"/>
        <v>-23374.78</v>
      </c>
    </row>
    <row r="109" spans="1:11" x14ac:dyDescent="0.25">
      <c r="A109" s="1">
        <v>266</v>
      </c>
      <c r="B109" s="1">
        <v>242</v>
      </c>
      <c r="C109" s="1"/>
      <c r="D109" s="19" t="s">
        <v>74</v>
      </c>
      <c r="E109" s="11"/>
      <c r="F109" s="11">
        <v>-17858.060000000001</v>
      </c>
      <c r="G109" s="33">
        <v>-21252.61</v>
      </c>
      <c r="H109" s="46">
        <v>-18533.990000000002</v>
      </c>
      <c r="I109" s="48">
        <v>-29521.96</v>
      </c>
      <c r="J109" s="11"/>
      <c r="K109" s="3">
        <f t="shared" si="4"/>
        <v>-87166.62</v>
      </c>
    </row>
    <row r="110" spans="1:11" x14ac:dyDescent="0.25">
      <c r="A110" s="1">
        <v>387</v>
      </c>
      <c r="B110" s="1">
        <v>355</v>
      </c>
      <c r="C110" s="1"/>
      <c r="D110" s="19" t="s">
        <v>102</v>
      </c>
      <c r="E110" s="11"/>
      <c r="F110" s="11">
        <v>0</v>
      </c>
      <c r="G110" s="33">
        <v>0</v>
      </c>
      <c r="H110" s="46">
        <v>0</v>
      </c>
      <c r="I110" s="48">
        <v>0</v>
      </c>
      <c r="J110" s="11"/>
      <c r="K110" s="3">
        <f t="shared" si="4"/>
        <v>0</v>
      </c>
    </row>
    <row r="111" spans="1:11" x14ac:dyDescent="0.25">
      <c r="A111" s="1">
        <v>1401</v>
      </c>
      <c r="B111" s="1">
        <v>249</v>
      </c>
      <c r="C111" s="1"/>
      <c r="D111" s="19" t="s">
        <v>76</v>
      </c>
      <c r="E111" s="11"/>
      <c r="F111" s="11">
        <v>0</v>
      </c>
      <c r="G111" s="33">
        <v>0</v>
      </c>
      <c r="H111" s="46">
        <v>0</v>
      </c>
      <c r="I111" s="48">
        <v>0</v>
      </c>
      <c r="J111" s="11"/>
      <c r="K111" s="3">
        <f t="shared" si="4"/>
        <v>0</v>
      </c>
    </row>
    <row r="112" spans="1:11" x14ac:dyDescent="0.25">
      <c r="A112" s="1">
        <v>277</v>
      </c>
      <c r="B112" s="1">
        <v>253</v>
      </c>
      <c r="C112" s="1">
        <v>896</v>
      </c>
      <c r="D112" s="19" t="s">
        <v>77</v>
      </c>
      <c r="E112" s="11"/>
      <c r="F112" s="11">
        <v>0</v>
      </c>
      <c r="G112" s="33">
        <v>0</v>
      </c>
      <c r="H112" s="46">
        <v>0</v>
      </c>
      <c r="I112" s="48">
        <v>0</v>
      </c>
      <c r="J112" s="11"/>
      <c r="K112" s="3">
        <f t="shared" si="4"/>
        <v>0</v>
      </c>
    </row>
    <row r="113" spans="1:11" x14ac:dyDescent="0.25">
      <c r="A113" s="1">
        <v>1412</v>
      </c>
      <c r="B113" s="1">
        <v>254</v>
      </c>
      <c r="C113" s="1">
        <v>896</v>
      </c>
      <c r="D113" s="19" t="s">
        <v>78</v>
      </c>
      <c r="E113" s="11"/>
      <c r="F113" s="11">
        <v>0</v>
      </c>
      <c r="G113" s="33">
        <v>0</v>
      </c>
      <c r="H113" s="46">
        <v>0</v>
      </c>
      <c r="I113" s="48">
        <v>0</v>
      </c>
      <c r="J113" s="11"/>
      <c r="K113" s="3">
        <f t="shared" si="4"/>
        <v>0</v>
      </c>
    </row>
    <row r="114" spans="1:11" x14ac:dyDescent="0.25">
      <c r="A114" s="1">
        <v>281</v>
      </c>
      <c r="B114" s="1">
        <v>255</v>
      </c>
      <c r="C114" s="1">
        <v>890</v>
      </c>
      <c r="D114" s="19" t="s">
        <v>79</v>
      </c>
      <c r="E114" s="11"/>
      <c r="F114" s="11">
        <v>0</v>
      </c>
      <c r="G114" s="33">
        <v>0</v>
      </c>
      <c r="H114" s="46">
        <v>0</v>
      </c>
      <c r="I114" s="48">
        <v>0</v>
      </c>
      <c r="J114" s="11"/>
      <c r="K114" s="3">
        <f t="shared" si="4"/>
        <v>0</v>
      </c>
    </row>
    <row r="115" spans="1:11" x14ac:dyDescent="0.25">
      <c r="A115" s="1">
        <v>282</v>
      </c>
      <c r="B115" s="1">
        <v>256</v>
      </c>
      <c r="C115" s="1">
        <v>862</v>
      </c>
      <c r="D115" s="19" t="s">
        <v>80</v>
      </c>
      <c r="E115" s="11"/>
      <c r="F115" s="11">
        <v>0</v>
      </c>
      <c r="G115" s="33">
        <v>0</v>
      </c>
      <c r="H115" s="46">
        <v>0</v>
      </c>
      <c r="I115" s="48">
        <v>0</v>
      </c>
      <c r="J115" s="11"/>
      <c r="K115" s="3">
        <f t="shared" si="4"/>
        <v>0</v>
      </c>
    </row>
    <row r="116" spans="1:11" x14ac:dyDescent="0.25">
      <c r="A116" s="12">
        <v>1501</v>
      </c>
      <c r="B116" s="12"/>
      <c r="C116" s="12"/>
      <c r="D116" s="21" t="s">
        <v>275</v>
      </c>
      <c r="E116" s="11"/>
      <c r="F116" s="11">
        <v>0</v>
      </c>
      <c r="G116" s="33">
        <v>0</v>
      </c>
      <c r="H116" s="46">
        <v>0</v>
      </c>
      <c r="I116" s="48">
        <v>0</v>
      </c>
      <c r="J116" s="11"/>
      <c r="K116" s="3">
        <f t="shared" si="4"/>
        <v>0</v>
      </c>
    </row>
    <row r="117" spans="1:11" x14ac:dyDescent="0.25">
      <c r="A117" s="12">
        <v>1672</v>
      </c>
      <c r="B117" s="12"/>
      <c r="C117" s="12"/>
      <c r="D117" s="21" t="s">
        <v>264</v>
      </c>
      <c r="E117" s="11"/>
      <c r="F117" s="11">
        <v>0</v>
      </c>
      <c r="G117" s="33">
        <v>0</v>
      </c>
      <c r="H117" s="46">
        <v>0</v>
      </c>
      <c r="I117" s="48">
        <v>0</v>
      </c>
      <c r="J117" s="11"/>
      <c r="K117" s="3">
        <f t="shared" si="4"/>
        <v>0</v>
      </c>
    </row>
    <row r="118" spans="1:11" x14ac:dyDescent="0.25">
      <c r="A118" s="12">
        <v>1739</v>
      </c>
      <c r="B118" s="12"/>
      <c r="C118" s="12"/>
      <c r="D118" s="21" t="s">
        <v>276</v>
      </c>
      <c r="E118" s="11"/>
      <c r="F118" s="11">
        <v>0</v>
      </c>
      <c r="G118" s="33">
        <v>-127.47</v>
      </c>
      <c r="H118" s="46">
        <v>0</v>
      </c>
      <c r="I118" s="48">
        <v>0</v>
      </c>
      <c r="J118" s="11"/>
      <c r="K118" s="3">
        <f t="shared" si="4"/>
        <v>-127.47</v>
      </c>
    </row>
    <row r="119" spans="1:11" x14ac:dyDescent="0.25">
      <c r="A119" s="1">
        <v>290</v>
      </c>
      <c r="B119" s="1">
        <v>263</v>
      </c>
      <c r="C119" s="1">
        <v>896</v>
      </c>
      <c r="D119" s="19" t="s">
        <v>81</v>
      </c>
      <c r="E119" s="11"/>
      <c r="F119" s="11">
        <v>0</v>
      </c>
      <c r="G119" s="33">
        <v>0</v>
      </c>
      <c r="H119" s="46">
        <v>0</v>
      </c>
      <c r="I119" s="48">
        <v>0</v>
      </c>
      <c r="J119" s="11"/>
      <c r="K119" s="3">
        <f t="shared" si="4"/>
        <v>0</v>
      </c>
    </row>
    <row r="120" spans="1:11" x14ac:dyDescent="0.25">
      <c r="A120" s="1">
        <v>293</v>
      </c>
      <c r="B120" s="1">
        <v>270</v>
      </c>
      <c r="C120" s="1">
        <v>890</v>
      </c>
      <c r="D120" s="19" t="s">
        <v>82</v>
      </c>
      <c r="E120" s="11"/>
      <c r="F120" s="11">
        <v>0</v>
      </c>
      <c r="G120" s="33">
        <v>0</v>
      </c>
      <c r="H120" s="46">
        <v>0</v>
      </c>
      <c r="I120" s="48">
        <v>0</v>
      </c>
      <c r="J120" s="11"/>
      <c r="K120" s="3">
        <f t="shared" si="4"/>
        <v>0</v>
      </c>
    </row>
    <row r="121" spans="1:11" x14ac:dyDescent="0.25">
      <c r="A121" s="1">
        <v>548</v>
      </c>
      <c r="B121" s="1">
        <v>495</v>
      </c>
      <c r="C121" s="1"/>
      <c r="D121" s="19" t="s">
        <v>141</v>
      </c>
      <c r="E121" s="11"/>
      <c r="F121" s="11">
        <v>0</v>
      </c>
      <c r="G121" s="33">
        <v>0</v>
      </c>
      <c r="H121" s="46">
        <v>0</v>
      </c>
      <c r="I121" s="48">
        <v>0</v>
      </c>
      <c r="J121" s="11"/>
      <c r="K121" s="3">
        <f t="shared" si="4"/>
        <v>0</v>
      </c>
    </row>
    <row r="122" spans="1:11" x14ac:dyDescent="0.25">
      <c r="A122" s="1">
        <v>294</v>
      </c>
      <c r="B122" s="1">
        <v>271</v>
      </c>
      <c r="C122" s="1">
        <v>866</v>
      </c>
      <c r="D122" s="19" t="s">
        <v>83</v>
      </c>
      <c r="E122" s="11"/>
      <c r="F122" s="11">
        <v>-15098.76</v>
      </c>
      <c r="G122" s="33">
        <v>-7027.53</v>
      </c>
      <c r="H122" s="46">
        <v>-35.76</v>
      </c>
      <c r="I122" s="48">
        <v>-7514.5</v>
      </c>
      <c r="J122" s="11"/>
      <c r="K122" s="3">
        <f t="shared" si="4"/>
        <v>-29676.55</v>
      </c>
    </row>
    <row r="123" spans="1:11" x14ac:dyDescent="0.25">
      <c r="A123" s="1">
        <v>296</v>
      </c>
      <c r="B123" s="1">
        <v>276</v>
      </c>
      <c r="C123" s="1"/>
      <c r="D123" s="19" t="s">
        <v>84</v>
      </c>
      <c r="E123" s="11"/>
      <c r="F123" s="11">
        <v>-16300.94</v>
      </c>
      <c r="G123" s="33">
        <v>-12358.4</v>
      </c>
      <c r="H123" s="46">
        <v>-2013.74</v>
      </c>
      <c r="I123" s="48">
        <v>-8786.76</v>
      </c>
      <c r="J123" s="11"/>
      <c r="K123" s="3">
        <f t="shared" si="4"/>
        <v>-39459.840000000004</v>
      </c>
    </row>
    <row r="124" spans="1:11" x14ac:dyDescent="0.25">
      <c r="A124" s="1">
        <v>298</v>
      </c>
      <c r="B124" s="1">
        <v>277</v>
      </c>
      <c r="C124" s="1"/>
      <c r="D124" s="19" t="s">
        <v>85</v>
      </c>
      <c r="E124" s="11"/>
      <c r="F124" s="11">
        <v>-11984.86</v>
      </c>
      <c r="G124" s="33">
        <v>-8712.4599999999991</v>
      </c>
      <c r="H124" s="46">
        <v>0</v>
      </c>
      <c r="I124" s="48">
        <v>-17866.64</v>
      </c>
      <c r="J124" s="11"/>
      <c r="K124" s="3">
        <f t="shared" si="4"/>
        <v>-38563.96</v>
      </c>
    </row>
    <row r="125" spans="1:11" x14ac:dyDescent="0.25">
      <c r="A125" s="1">
        <v>304</v>
      </c>
      <c r="B125" s="1">
        <v>280</v>
      </c>
      <c r="C125" s="1"/>
      <c r="D125" s="19" t="s">
        <v>86</v>
      </c>
      <c r="E125" s="11"/>
      <c r="F125" s="11">
        <v>0</v>
      </c>
      <c r="G125" s="33">
        <v>0</v>
      </c>
      <c r="H125" s="46">
        <v>0</v>
      </c>
      <c r="I125" s="48">
        <v>0</v>
      </c>
      <c r="J125" s="11"/>
      <c r="K125" s="3">
        <f t="shared" si="4"/>
        <v>0</v>
      </c>
    </row>
    <row r="126" spans="1:11" x14ac:dyDescent="0.25">
      <c r="A126" s="1">
        <v>1058</v>
      </c>
      <c r="B126" s="1">
        <v>917</v>
      </c>
      <c r="C126" s="1"/>
      <c r="D126" s="19" t="s">
        <v>232</v>
      </c>
      <c r="E126" s="11"/>
      <c r="F126" s="11">
        <v>0</v>
      </c>
      <c r="G126" s="33">
        <v>0</v>
      </c>
      <c r="H126" s="46">
        <v>0</v>
      </c>
      <c r="I126" s="48">
        <v>0</v>
      </c>
      <c r="J126" s="11"/>
      <c r="K126" s="3">
        <f t="shared" si="4"/>
        <v>0</v>
      </c>
    </row>
    <row r="127" spans="1:11" x14ac:dyDescent="0.25">
      <c r="A127" s="25">
        <v>1995</v>
      </c>
      <c r="B127" s="25">
        <v>287</v>
      </c>
      <c r="C127" s="25"/>
      <c r="D127" s="26" t="s">
        <v>279</v>
      </c>
      <c r="E127" s="11"/>
      <c r="F127" s="11">
        <v>0</v>
      </c>
      <c r="G127" s="33">
        <v>0</v>
      </c>
      <c r="H127" s="46">
        <v>0</v>
      </c>
      <c r="I127" s="48">
        <v>0</v>
      </c>
      <c r="J127" s="11"/>
      <c r="K127" s="3">
        <f t="shared" si="4"/>
        <v>0</v>
      </c>
    </row>
    <row r="128" spans="1:11" x14ac:dyDescent="0.25">
      <c r="A128" s="1">
        <v>311</v>
      </c>
      <c r="B128" s="1">
        <v>291</v>
      </c>
      <c r="C128" s="1">
        <v>891</v>
      </c>
      <c r="D128" s="19" t="s">
        <v>87</v>
      </c>
      <c r="E128" s="11"/>
      <c r="F128" s="11">
        <v>0</v>
      </c>
      <c r="G128" s="33">
        <v>0</v>
      </c>
      <c r="H128" s="46">
        <v>0</v>
      </c>
      <c r="I128" s="48">
        <v>0</v>
      </c>
      <c r="J128" s="11"/>
      <c r="K128" s="3">
        <f t="shared" si="4"/>
        <v>0</v>
      </c>
    </row>
    <row r="129" spans="1:11" x14ac:dyDescent="0.25">
      <c r="A129" s="1">
        <v>616</v>
      </c>
      <c r="B129" s="1">
        <v>510</v>
      </c>
      <c r="C129" s="1">
        <v>895</v>
      </c>
      <c r="D129" s="19" t="s">
        <v>151</v>
      </c>
      <c r="E129" s="11"/>
      <c r="F129" s="11">
        <v>0</v>
      </c>
      <c r="G129" s="33">
        <v>0</v>
      </c>
      <c r="H129" s="46">
        <v>0</v>
      </c>
      <c r="I129" s="48">
        <v>0</v>
      </c>
      <c r="J129" s="11"/>
      <c r="K129" s="3">
        <f t="shared" si="4"/>
        <v>0</v>
      </c>
    </row>
    <row r="130" spans="1:11" x14ac:dyDescent="0.25">
      <c r="A130" s="1">
        <v>696</v>
      </c>
      <c r="B130" s="1">
        <v>527</v>
      </c>
      <c r="C130" s="1">
        <v>895</v>
      </c>
      <c r="D130" s="19" t="s">
        <v>162</v>
      </c>
      <c r="E130" s="11"/>
      <c r="F130" s="11">
        <v>0</v>
      </c>
      <c r="G130" s="33">
        <v>0</v>
      </c>
      <c r="H130" s="46">
        <v>0</v>
      </c>
      <c r="I130" s="48">
        <v>0</v>
      </c>
      <c r="J130" s="11"/>
      <c r="K130" s="3">
        <f t="shared" si="4"/>
        <v>0</v>
      </c>
    </row>
    <row r="131" spans="1:11" x14ac:dyDescent="0.25">
      <c r="A131" s="1">
        <v>798</v>
      </c>
      <c r="B131" s="1">
        <v>546</v>
      </c>
      <c r="C131" s="1">
        <v>894</v>
      </c>
      <c r="D131" s="19" t="s">
        <v>176</v>
      </c>
      <c r="E131" s="11"/>
      <c r="F131" s="11">
        <v>-314.85000000000002</v>
      </c>
      <c r="G131" s="33">
        <v>-404.25</v>
      </c>
      <c r="H131" s="46">
        <v>-504.98</v>
      </c>
      <c r="I131" s="48">
        <v>-520.39</v>
      </c>
      <c r="J131" s="11"/>
      <c r="K131" s="3">
        <f t="shared" si="4"/>
        <v>-1744.4699999999998</v>
      </c>
    </row>
    <row r="132" spans="1:11" x14ac:dyDescent="0.25">
      <c r="A132" s="1">
        <v>994</v>
      </c>
      <c r="B132" s="1">
        <v>576</v>
      </c>
      <c r="C132" s="1">
        <v>891</v>
      </c>
      <c r="D132" s="19" t="s">
        <v>196</v>
      </c>
      <c r="E132" s="11"/>
      <c r="F132" s="11">
        <v>0</v>
      </c>
      <c r="G132" s="33">
        <v>0</v>
      </c>
      <c r="H132" s="46">
        <v>0</v>
      </c>
      <c r="I132" s="48">
        <v>0</v>
      </c>
      <c r="J132" s="11"/>
      <c r="K132" s="3">
        <f t="shared" si="4"/>
        <v>0</v>
      </c>
    </row>
    <row r="133" spans="1:11" x14ac:dyDescent="0.25">
      <c r="A133" s="1">
        <v>1036</v>
      </c>
      <c r="B133" s="1">
        <v>907</v>
      </c>
      <c r="C133" s="1">
        <v>891</v>
      </c>
      <c r="D133" s="19" t="s">
        <v>227</v>
      </c>
      <c r="E133" s="11"/>
      <c r="F133" s="11">
        <v>0</v>
      </c>
      <c r="G133" s="33">
        <v>0</v>
      </c>
      <c r="H133" s="46">
        <v>0</v>
      </c>
      <c r="I133" s="48">
        <v>0</v>
      </c>
      <c r="J133" s="11"/>
      <c r="K133" s="3">
        <f t="shared" si="4"/>
        <v>0</v>
      </c>
    </row>
    <row r="134" spans="1:11" x14ac:dyDescent="0.25">
      <c r="A134" s="1">
        <v>315</v>
      </c>
      <c r="B134" s="1">
        <v>294</v>
      </c>
      <c r="C134" s="1"/>
      <c r="D134" s="19" t="s">
        <v>88</v>
      </c>
      <c r="E134" s="11"/>
      <c r="F134" s="11">
        <v>0</v>
      </c>
      <c r="G134" s="33">
        <v>0</v>
      </c>
      <c r="H134" s="46">
        <v>0</v>
      </c>
      <c r="I134" s="48">
        <v>0</v>
      </c>
      <c r="J134" s="11"/>
      <c r="K134" s="3">
        <f t="shared" si="4"/>
        <v>0</v>
      </c>
    </row>
    <row r="135" spans="1:11" x14ac:dyDescent="0.25">
      <c r="A135" s="1">
        <v>317</v>
      </c>
      <c r="B135" s="1">
        <v>305</v>
      </c>
      <c r="C135" s="1"/>
      <c r="D135" s="19" t="s">
        <v>90</v>
      </c>
      <c r="E135" s="11"/>
      <c r="F135" s="11">
        <v>0</v>
      </c>
      <c r="G135" s="33">
        <v>0</v>
      </c>
      <c r="H135" s="46">
        <v>0</v>
      </c>
      <c r="I135" s="48">
        <v>0</v>
      </c>
      <c r="J135" s="11"/>
      <c r="K135" s="3">
        <f t="shared" si="4"/>
        <v>0</v>
      </c>
    </row>
    <row r="136" spans="1:11" x14ac:dyDescent="0.25">
      <c r="A136" s="1">
        <v>316</v>
      </c>
      <c r="B136" s="1">
        <v>297</v>
      </c>
      <c r="C136" s="1">
        <v>893</v>
      </c>
      <c r="D136" s="19" t="s">
        <v>89</v>
      </c>
      <c r="E136" s="11"/>
      <c r="F136" s="11">
        <v>0</v>
      </c>
      <c r="G136" s="33">
        <v>0</v>
      </c>
      <c r="H136" s="46">
        <v>0</v>
      </c>
      <c r="I136" s="48">
        <v>0</v>
      </c>
      <c r="J136" s="11"/>
      <c r="K136" s="3">
        <f t="shared" si="4"/>
        <v>0</v>
      </c>
    </row>
    <row r="137" spans="1:11" x14ac:dyDescent="0.25">
      <c r="A137" s="1">
        <v>319</v>
      </c>
      <c r="B137" s="1">
        <v>307</v>
      </c>
      <c r="C137" s="1">
        <v>893</v>
      </c>
      <c r="D137" s="19" t="s">
        <v>91</v>
      </c>
      <c r="E137" s="11"/>
      <c r="F137" s="11">
        <v>-15.82</v>
      </c>
      <c r="G137" s="33">
        <v>0</v>
      </c>
      <c r="H137" s="46">
        <v>0</v>
      </c>
      <c r="I137" s="48">
        <v>0</v>
      </c>
      <c r="J137" s="11"/>
      <c r="K137" s="3">
        <f t="shared" si="4"/>
        <v>-15.82</v>
      </c>
    </row>
    <row r="138" spans="1:11" x14ac:dyDescent="0.25">
      <c r="A138" s="1">
        <v>321</v>
      </c>
      <c r="B138" s="1">
        <v>310</v>
      </c>
      <c r="C138" s="1">
        <v>896</v>
      </c>
      <c r="D138" s="19" t="s">
        <v>92</v>
      </c>
      <c r="E138" s="11"/>
      <c r="F138" s="11">
        <v>0</v>
      </c>
      <c r="G138" s="33">
        <v>0</v>
      </c>
      <c r="H138" s="46">
        <v>0</v>
      </c>
      <c r="I138" s="48">
        <v>0</v>
      </c>
      <c r="J138" s="11"/>
      <c r="K138" s="3">
        <f t="shared" si="4"/>
        <v>0</v>
      </c>
    </row>
    <row r="139" spans="1:11" x14ac:dyDescent="0.25">
      <c r="A139" s="1">
        <v>1735</v>
      </c>
      <c r="B139" s="1">
        <v>312</v>
      </c>
      <c r="C139" s="1"/>
      <c r="D139" s="19" t="s">
        <v>250</v>
      </c>
      <c r="E139" s="11"/>
      <c r="F139" s="11">
        <v>0</v>
      </c>
      <c r="G139" s="33">
        <v>-290.5</v>
      </c>
      <c r="H139" s="46">
        <v>0</v>
      </c>
      <c r="I139" s="48">
        <v>-3891.91</v>
      </c>
      <c r="J139" s="11"/>
      <c r="K139" s="3">
        <f t="shared" ref="K139:K170" si="5">SUM(E139:J139)</f>
        <v>-4182.41</v>
      </c>
    </row>
    <row r="140" spans="1:11" x14ac:dyDescent="0.25">
      <c r="A140" s="1">
        <v>335</v>
      </c>
      <c r="B140" s="1">
        <v>322</v>
      </c>
      <c r="C140" s="1">
        <v>848</v>
      </c>
      <c r="D140" s="19" t="s">
        <v>93</v>
      </c>
      <c r="E140" s="11"/>
      <c r="F140" s="11">
        <v>0</v>
      </c>
      <c r="G140" s="33">
        <v>0</v>
      </c>
      <c r="H140" s="46">
        <v>0</v>
      </c>
      <c r="I140" s="48">
        <v>0</v>
      </c>
      <c r="J140" s="11"/>
      <c r="K140" s="3">
        <f t="shared" si="5"/>
        <v>0</v>
      </c>
    </row>
    <row r="141" spans="1:11" x14ac:dyDescent="0.25">
      <c r="A141" s="1">
        <v>342</v>
      </c>
      <c r="B141" s="1">
        <v>325</v>
      </c>
      <c r="C141" s="1">
        <v>847</v>
      </c>
      <c r="D141" s="19" t="s">
        <v>94</v>
      </c>
      <c r="E141" s="11"/>
      <c r="F141" s="11">
        <v>0</v>
      </c>
      <c r="G141" s="33">
        <v>0</v>
      </c>
      <c r="H141" s="46">
        <v>0</v>
      </c>
      <c r="I141" s="48">
        <v>0</v>
      </c>
      <c r="J141" s="11"/>
      <c r="K141" s="3">
        <f t="shared" si="5"/>
        <v>0</v>
      </c>
    </row>
    <row r="142" spans="1:11" x14ac:dyDescent="0.25">
      <c r="A142" s="1">
        <v>345</v>
      </c>
      <c r="B142" s="1">
        <v>327</v>
      </c>
      <c r="C142" s="1"/>
      <c r="D142" s="19" t="s">
        <v>95</v>
      </c>
      <c r="E142" s="11"/>
      <c r="F142" s="11">
        <v>-6507.55</v>
      </c>
      <c r="G142" s="33">
        <v>-4793.91</v>
      </c>
      <c r="H142" s="46">
        <v>-7075.91</v>
      </c>
      <c r="I142" s="48">
        <v>-2619.6</v>
      </c>
      <c r="J142" s="11"/>
      <c r="K142" s="3">
        <f t="shared" si="5"/>
        <v>-20996.969999999998</v>
      </c>
    </row>
    <row r="143" spans="1:11" x14ac:dyDescent="0.25">
      <c r="A143" s="1">
        <v>349</v>
      </c>
      <c r="B143" s="1">
        <v>339</v>
      </c>
      <c r="C143" s="1">
        <v>877</v>
      </c>
      <c r="D143" s="19" t="s">
        <v>96</v>
      </c>
      <c r="E143" s="11"/>
      <c r="F143" s="11">
        <v>0</v>
      </c>
      <c r="G143" s="33">
        <v>0</v>
      </c>
      <c r="H143" s="46">
        <v>0</v>
      </c>
      <c r="I143" s="48">
        <v>0</v>
      </c>
      <c r="J143" s="11"/>
      <c r="K143" s="3">
        <f t="shared" si="5"/>
        <v>0</v>
      </c>
    </row>
    <row r="144" spans="1:11" x14ac:dyDescent="0.25">
      <c r="A144" s="1">
        <v>351</v>
      </c>
      <c r="B144" s="1">
        <v>340</v>
      </c>
      <c r="C144" s="1"/>
      <c r="D144" s="19" t="s">
        <v>97</v>
      </c>
      <c r="E144" s="11"/>
      <c r="F144" s="11">
        <v>0</v>
      </c>
      <c r="G144" s="33">
        <v>0</v>
      </c>
      <c r="H144" s="46">
        <v>0</v>
      </c>
      <c r="I144" s="48">
        <v>0</v>
      </c>
      <c r="J144" s="11"/>
      <c r="K144" s="3">
        <f t="shared" si="5"/>
        <v>0</v>
      </c>
    </row>
    <row r="145" spans="1:11" x14ac:dyDescent="0.25">
      <c r="A145" s="1">
        <v>353</v>
      </c>
      <c r="B145" s="1">
        <v>342</v>
      </c>
      <c r="C145" s="1">
        <v>877</v>
      </c>
      <c r="D145" s="19" t="s">
        <v>98</v>
      </c>
      <c r="E145" s="11"/>
      <c r="F145" s="11">
        <v>0</v>
      </c>
      <c r="G145" s="33">
        <v>0</v>
      </c>
      <c r="H145" s="46">
        <v>0</v>
      </c>
      <c r="I145" s="48">
        <v>0</v>
      </c>
      <c r="J145" s="11"/>
      <c r="K145" s="3">
        <f t="shared" si="5"/>
        <v>0</v>
      </c>
    </row>
    <row r="146" spans="1:11" x14ac:dyDescent="0.25">
      <c r="A146" s="1">
        <v>1013</v>
      </c>
      <c r="B146" s="1">
        <v>793</v>
      </c>
      <c r="C146" s="1"/>
      <c r="D146" s="19" t="s">
        <v>199</v>
      </c>
      <c r="E146" s="11"/>
      <c r="F146" s="11">
        <v>0</v>
      </c>
      <c r="G146" s="33">
        <v>0</v>
      </c>
      <c r="H146" s="46">
        <v>0</v>
      </c>
      <c r="I146" s="48">
        <v>0</v>
      </c>
      <c r="J146" s="11"/>
      <c r="K146" s="3">
        <f t="shared" si="5"/>
        <v>0</v>
      </c>
    </row>
    <row r="147" spans="1:11" x14ac:dyDescent="0.25">
      <c r="A147" s="1">
        <v>359</v>
      </c>
      <c r="B147" s="1">
        <v>348</v>
      </c>
      <c r="C147" s="1"/>
      <c r="D147" s="19" t="s">
        <v>99</v>
      </c>
      <c r="E147" s="11"/>
      <c r="F147" s="11">
        <v>0</v>
      </c>
      <c r="G147" s="33">
        <v>0</v>
      </c>
      <c r="H147" s="46">
        <v>0</v>
      </c>
      <c r="I147" s="48">
        <v>0</v>
      </c>
      <c r="J147" s="11"/>
      <c r="K147" s="3">
        <f t="shared" si="5"/>
        <v>0</v>
      </c>
    </row>
    <row r="148" spans="1:11" x14ac:dyDescent="0.25">
      <c r="A148" s="1">
        <v>1509</v>
      </c>
      <c r="B148" s="1">
        <v>351</v>
      </c>
      <c r="C148" s="1"/>
      <c r="D148" s="19" t="s">
        <v>100</v>
      </c>
      <c r="E148" s="11"/>
      <c r="F148" s="11">
        <v>0</v>
      </c>
      <c r="G148" s="33">
        <v>0</v>
      </c>
      <c r="H148" s="46">
        <v>0</v>
      </c>
      <c r="I148" s="48">
        <v>0</v>
      </c>
      <c r="J148" s="11"/>
      <c r="K148" s="3">
        <f t="shared" si="5"/>
        <v>0</v>
      </c>
    </row>
    <row r="149" spans="1:11" x14ac:dyDescent="0.25">
      <c r="A149" s="1">
        <v>364</v>
      </c>
      <c r="B149" s="1">
        <v>353</v>
      </c>
      <c r="C149" s="1"/>
      <c r="D149" s="19" t="s">
        <v>101</v>
      </c>
      <c r="E149" s="11"/>
      <c r="F149" s="11">
        <v>-34856.5</v>
      </c>
      <c r="G149" s="33">
        <v>-47986.41</v>
      </c>
      <c r="H149" s="46">
        <v>-46679.75</v>
      </c>
      <c r="I149" s="48">
        <v>-49644.68</v>
      </c>
      <c r="J149" s="11"/>
      <c r="K149" s="3">
        <f t="shared" si="5"/>
        <v>-179167.34</v>
      </c>
    </row>
    <row r="150" spans="1:11" x14ac:dyDescent="0.25">
      <c r="A150" s="1">
        <v>389</v>
      </c>
      <c r="B150" s="1">
        <v>357</v>
      </c>
      <c r="C150" s="1">
        <v>890</v>
      </c>
      <c r="D150" s="19" t="s">
        <v>103</v>
      </c>
      <c r="E150" s="11"/>
      <c r="F150" s="11">
        <v>0</v>
      </c>
      <c r="G150" s="33">
        <v>0</v>
      </c>
      <c r="H150" s="46">
        <v>0</v>
      </c>
      <c r="I150" s="48">
        <v>0</v>
      </c>
      <c r="J150" s="11"/>
      <c r="K150" s="3">
        <f t="shared" si="5"/>
        <v>0</v>
      </c>
    </row>
    <row r="151" spans="1:11" x14ac:dyDescent="0.25">
      <c r="A151" s="1">
        <v>399</v>
      </c>
      <c r="B151" s="1">
        <v>364</v>
      </c>
      <c r="C151" s="1">
        <v>890</v>
      </c>
      <c r="D151" s="19" t="s">
        <v>104</v>
      </c>
      <c r="E151" s="11"/>
      <c r="F151" s="11">
        <v>0</v>
      </c>
      <c r="G151" s="33">
        <v>0</v>
      </c>
      <c r="H151" s="46">
        <v>0</v>
      </c>
      <c r="I151" s="48">
        <v>0</v>
      </c>
      <c r="J151" s="11"/>
      <c r="K151" s="3">
        <f t="shared" si="5"/>
        <v>0</v>
      </c>
    </row>
    <row r="152" spans="1:11" x14ac:dyDescent="0.25">
      <c r="A152" s="1">
        <v>405</v>
      </c>
      <c r="B152" s="1">
        <v>367</v>
      </c>
      <c r="C152" s="1">
        <v>877</v>
      </c>
      <c r="D152" s="19" t="s">
        <v>105</v>
      </c>
      <c r="E152" s="11"/>
      <c r="F152" s="11">
        <v>0</v>
      </c>
      <c r="G152" s="33">
        <v>0</v>
      </c>
      <c r="H152" s="46">
        <v>0</v>
      </c>
      <c r="I152" s="48">
        <v>0</v>
      </c>
      <c r="J152" s="11"/>
      <c r="K152" s="3">
        <f t="shared" si="5"/>
        <v>0</v>
      </c>
    </row>
    <row r="153" spans="1:11" x14ac:dyDescent="0.25">
      <c r="A153" s="1">
        <v>408</v>
      </c>
      <c r="B153" s="1">
        <v>371</v>
      </c>
      <c r="C153" s="1">
        <v>896</v>
      </c>
      <c r="D153" s="19" t="s">
        <v>106</v>
      </c>
      <c r="E153" s="11"/>
      <c r="F153" s="11">
        <v>0</v>
      </c>
      <c r="G153" s="33">
        <v>0</v>
      </c>
      <c r="H153" s="46">
        <v>0</v>
      </c>
      <c r="I153" s="48">
        <v>0</v>
      </c>
      <c r="J153" s="11"/>
      <c r="K153" s="3">
        <f t="shared" si="5"/>
        <v>0</v>
      </c>
    </row>
    <row r="154" spans="1:11" x14ac:dyDescent="0.25">
      <c r="A154" s="1">
        <v>1438</v>
      </c>
      <c r="B154" s="1">
        <v>801</v>
      </c>
      <c r="C154" s="1"/>
      <c r="D154" s="19" t="s">
        <v>200</v>
      </c>
      <c r="E154" s="11"/>
      <c r="F154" s="11">
        <v>-29636.42</v>
      </c>
      <c r="G154" s="33">
        <v>-40047.83</v>
      </c>
      <c r="H154" s="46">
        <v>-22239.55</v>
      </c>
      <c r="I154" s="48">
        <v>-34815.699999999997</v>
      </c>
      <c r="J154" s="11"/>
      <c r="K154" s="3">
        <f t="shared" si="5"/>
        <v>-126739.5</v>
      </c>
    </row>
    <row r="155" spans="1:11" x14ac:dyDescent="0.25">
      <c r="A155" s="1">
        <v>1445</v>
      </c>
      <c r="B155" s="1">
        <v>802</v>
      </c>
      <c r="C155" s="1"/>
      <c r="D155" s="19" t="s">
        <v>201</v>
      </c>
      <c r="E155" s="11"/>
      <c r="F155" s="11">
        <v>-14268.83</v>
      </c>
      <c r="G155" s="33">
        <v>-22640.19</v>
      </c>
      <c r="H155" s="46">
        <v>-20208.18</v>
      </c>
      <c r="I155" s="48">
        <v>-24324.25</v>
      </c>
      <c r="J155" s="11"/>
      <c r="K155" s="3">
        <f t="shared" si="5"/>
        <v>-81441.45</v>
      </c>
    </row>
    <row r="156" spans="1:11" x14ac:dyDescent="0.25">
      <c r="A156" s="1">
        <v>561</v>
      </c>
      <c r="B156" s="1">
        <v>503</v>
      </c>
      <c r="C156" s="1"/>
      <c r="D156" s="19" t="s">
        <v>146</v>
      </c>
      <c r="E156" s="11"/>
      <c r="F156" s="11">
        <v>-34938.69</v>
      </c>
      <c r="G156" s="33">
        <v>-43638.87</v>
      </c>
      <c r="H156" s="46">
        <v>-16175.82</v>
      </c>
      <c r="I156" s="48">
        <v>-46082.15</v>
      </c>
      <c r="J156" s="11"/>
      <c r="K156" s="3">
        <f t="shared" si="5"/>
        <v>-140835.53</v>
      </c>
    </row>
    <row r="157" spans="1:11" x14ac:dyDescent="0.25">
      <c r="A157" s="1">
        <v>1446</v>
      </c>
      <c r="B157" s="1">
        <v>804</v>
      </c>
      <c r="C157" s="1"/>
      <c r="D157" s="19" t="s">
        <v>202</v>
      </c>
      <c r="E157" s="11"/>
      <c r="F157" s="11">
        <v>-52371.56</v>
      </c>
      <c r="G157" s="33">
        <v>-59642.06</v>
      </c>
      <c r="H157" s="46">
        <v>-32320.86</v>
      </c>
      <c r="I157" s="48">
        <v>-23425.59</v>
      </c>
      <c r="J157" s="11"/>
      <c r="K157" s="3">
        <f t="shared" si="5"/>
        <v>-167760.06999999998</v>
      </c>
    </row>
    <row r="158" spans="1:11" x14ac:dyDescent="0.25">
      <c r="A158" s="1">
        <v>1449</v>
      </c>
      <c r="B158" s="1">
        <v>805</v>
      </c>
      <c r="C158" s="1"/>
      <c r="D158" s="19" t="s">
        <v>203</v>
      </c>
      <c r="E158" s="11"/>
      <c r="F158" s="11">
        <v>-7204.83</v>
      </c>
      <c r="G158" s="33">
        <v>-8248.69</v>
      </c>
      <c r="H158" s="46">
        <v>-2273.38</v>
      </c>
      <c r="I158" s="48">
        <v>-5783.17</v>
      </c>
      <c r="J158" s="11"/>
      <c r="K158" s="3">
        <f t="shared" si="5"/>
        <v>-23510.07</v>
      </c>
    </row>
    <row r="159" spans="1:11" x14ac:dyDescent="0.25">
      <c r="A159" s="1">
        <v>587</v>
      </c>
      <c r="B159" s="1">
        <v>506</v>
      </c>
      <c r="C159" s="1"/>
      <c r="D159" s="19" t="s">
        <v>148</v>
      </c>
      <c r="E159" s="11"/>
      <c r="F159" s="11">
        <v>-14672.8</v>
      </c>
      <c r="G159" s="33">
        <v>-22230.39</v>
      </c>
      <c r="H159" s="46">
        <v>-22048.65</v>
      </c>
      <c r="I159" s="48">
        <v>-23265.53</v>
      </c>
      <c r="J159" s="11"/>
      <c r="K159" s="3">
        <f t="shared" si="5"/>
        <v>-82217.37</v>
      </c>
    </row>
    <row r="160" spans="1:11" x14ac:dyDescent="0.25">
      <c r="A160" s="1">
        <v>601</v>
      </c>
      <c r="B160" s="1">
        <v>507</v>
      </c>
      <c r="C160" s="1"/>
      <c r="D160" s="19" t="s">
        <v>149</v>
      </c>
      <c r="E160" s="11"/>
      <c r="F160" s="11">
        <v>0</v>
      </c>
      <c r="G160" s="33">
        <v>0</v>
      </c>
      <c r="H160" s="46">
        <v>0</v>
      </c>
      <c r="I160" s="48">
        <v>0</v>
      </c>
      <c r="J160" s="11"/>
      <c r="K160" s="3">
        <f t="shared" si="5"/>
        <v>0</v>
      </c>
    </row>
    <row r="161" spans="1:13" x14ac:dyDescent="0.25">
      <c r="A161" s="1">
        <v>603</v>
      </c>
      <c r="B161" s="1">
        <v>508</v>
      </c>
      <c r="C161" s="1"/>
      <c r="D161" s="19" t="s">
        <v>150</v>
      </c>
      <c r="E161" s="11"/>
      <c r="F161" s="11">
        <v>0</v>
      </c>
      <c r="G161" s="33">
        <v>0</v>
      </c>
      <c r="H161" s="46">
        <v>0</v>
      </c>
      <c r="I161" s="48">
        <v>0</v>
      </c>
      <c r="J161" s="11"/>
      <c r="K161" s="3">
        <f t="shared" si="5"/>
        <v>0</v>
      </c>
    </row>
    <row r="162" spans="1:13" x14ac:dyDescent="0.25">
      <c r="A162" s="1">
        <v>1508</v>
      </c>
      <c r="B162" s="1">
        <v>809</v>
      </c>
      <c r="C162" s="1"/>
      <c r="D162" s="19" t="s">
        <v>204</v>
      </c>
      <c r="E162" s="11"/>
      <c r="F162" s="11">
        <v>-45045.39</v>
      </c>
      <c r="G162" s="33">
        <v>-69220.100000000006</v>
      </c>
      <c r="H162" s="46">
        <v>-50194.93</v>
      </c>
      <c r="I162" s="48">
        <v>-65386.55</v>
      </c>
      <c r="J162" s="11"/>
      <c r="K162" s="3">
        <f t="shared" si="5"/>
        <v>-229846.97000000003</v>
      </c>
      <c r="M162" s="10"/>
    </row>
    <row r="163" spans="1:13" s="10" customFormat="1" x14ac:dyDescent="0.25">
      <c r="A163" s="1">
        <v>1450</v>
      </c>
      <c r="B163" s="1">
        <v>810</v>
      </c>
      <c r="C163" s="1"/>
      <c r="D163" s="19" t="s">
        <v>205</v>
      </c>
      <c r="E163" s="11"/>
      <c r="F163" s="11">
        <v>-42766.65</v>
      </c>
      <c r="G163" s="33">
        <v>-57524.04</v>
      </c>
      <c r="H163" s="46">
        <v>-41810.35</v>
      </c>
      <c r="I163" s="48">
        <v>-46405.81</v>
      </c>
      <c r="J163" s="11"/>
      <c r="K163" s="3">
        <f t="shared" si="5"/>
        <v>-188506.85</v>
      </c>
      <c r="M163"/>
    </row>
    <row r="164" spans="1:13" x14ac:dyDescent="0.25">
      <c r="A164" s="1">
        <v>617</v>
      </c>
      <c r="B164" s="1">
        <v>511</v>
      </c>
      <c r="C164" s="1"/>
      <c r="D164" s="19" t="s">
        <v>152</v>
      </c>
      <c r="E164" s="11"/>
      <c r="F164" s="11">
        <v>-8221.4599999999991</v>
      </c>
      <c r="G164" s="33">
        <v>-13596.54</v>
      </c>
      <c r="H164" s="46">
        <v>-3016.73</v>
      </c>
      <c r="I164" s="48">
        <v>-4514.6000000000004</v>
      </c>
      <c r="J164" s="11"/>
      <c r="K164" s="3">
        <f t="shared" si="5"/>
        <v>-29349.33</v>
      </c>
    </row>
    <row r="165" spans="1:13" x14ac:dyDescent="0.25">
      <c r="A165" s="1">
        <v>1451</v>
      </c>
      <c r="B165" s="1">
        <v>812</v>
      </c>
      <c r="C165" s="1"/>
      <c r="D165" s="19" t="s">
        <v>206</v>
      </c>
      <c r="E165" s="11"/>
      <c r="F165" s="11">
        <v>-26850.03</v>
      </c>
      <c r="G165" s="33">
        <v>-33676.49</v>
      </c>
      <c r="H165" s="46">
        <v>-26866.38</v>
      </c>
      <c r="I165" s="48">
        <v>-36753.53</v>
      </c>
      <c r="J165" s="11"/>
      <c r="K165" s="3">
        <f t="shared" si="5"/>
        <v>-124146.43</v>
      </c>
    </row>
    <row r="166" spans="1:13" x14ac:dyDescent="0.25">
      <c r="A166" s="1">
        <v>1452</v>
      </c>
      <c r="B166" s="1">
        <v>813</v>
      </c>
      <c r="C166" s="1"/>
      <c r="D166" s="19" t="s">
        <v>207</v>
      </c>
      <c r="E166" s="11"/>
      <c r="F166" s="11">
        <v>-34504.35</v>
      </c>
      <c r="G166" s="33">
        <v>-37820.89</v>
      </c>
      <c r="H166" s="46">
        <v>-31437.46</v>
      </c>
      <c r="I166" s="48">
        <v>-26838.39</v>
      </c>
      <c r="J166" s="11"/>
      <c r="K166" s="3">
        <f t="shared" si="5"/>
        <v>-130601.08999999998</v>
      </c>
    </row>
    <row r="167" spans="1:13" x14ac:dyDescent="0.25">
      <c r="A167" s="1">
        <v>1455</v>
      </c>
      <c r="B167" s="1">
        <v>814</v>
      </c>
      <c r="C167" s="1"/>
      <c r="D167" s="19" t="s">
        <v>208</v>
      </c>
      <c r="E167" s="11"/>
      <c r="F167" s="11">
        <v>-15919.96</v>
      </c>
      <c r="G167" s="33">
        <v>-21790.79</v>
      </c>
      <c r="H167" s="46">
        <v>-19508.7</v>
      </c>
      <c r="I167" s="48">
        <v>-25073.08</v>
      </c>
      <c r="J167" s="11"/>
      <c r="K167" s="3">
        <f t="shared" si="5"/>
        <v>-82292.53</v>
      </c>
    </row>
    <row r="168" spans="1:13" x14ac:dyDescent="0.25">
      <c r="A168" s="1">
        <v>635</v>
      </c>
      <c r="B168" s="1">
        <v>515</v>
      </c>
      <c r="C168" s="1"/>
      <c r="D168" s="19" t="s">
        <v>156</v>
      </c>
      <c r="E168" s="11"/>
      <c r="F168" s="11">
        <v>-54000.74</v>
      </c>
      <c r="G168" s="33">
        <v>-27287.99</v>
      </c>
      <c r="H168" s="46">
        <v>-21158.79</v>
      </c>
      <c r="I168" s="48">
        <v>-19277.259999999998</v>
      </c>
      <c r="J168" s="11"/>
      <c r="K168" s="3">
        <f t="shared" si="5"/>
        <v>-121724.77999999998</v>
      </c>
    </row>
    <row r="169" spans="1:13" x14ac:dyDescent="0.25">
      <c r="A169" s="1">
        <v>1456</v>
      </c>
      <c r="B169" s="1">
        <v>816</v>
      </c>
      <c r="C169" s="1"/>
      <c r="D169" s="19" t="s">
        <v>209</v>
      </c>
      <c r="E169" s="11"/>
      <c r="F169" s="11">
        <v>-81950.86</v>
      </c>
      <c r="G169" s="33">
        <v>-98841.08</v>
      </c>
      <c r="H169" s="46">
        <v>-78833.539999999994</v>
      </c>
      <c r="I169" s="48">
        <v>-84578.53</v>
      </c>
      <c r="J169" s="11"/>
      <c r="K169" s="3">
        <f t="shared" si="5"/>
        <v>-344204.01</v>
      </c>
    </row>
    <row r="170" spans="1:13" x14ac:dyDescent="0.25">
      <c r="A170" s="1">
        <v>646</v>
      </c>
      <c r="B170" s="1">
        <v>517</v>
      </c>
      <c r="C170" s="1"/>
      <c r="D170" s="19" t="s">
        <v>157</v>
      </c>
      <c r="E170" s="11"/>
      <c r="F170" s="11">
        <v>-44995.18</v>
      </c>
      <c r="G170" s="33">
        <v>-72590.25</v>
      </c>
      <c r="H170" s="46">
        <v>-40019.910000000003</v>
      </c>
      <c r="I170" s="48">
        <v>-67188.52</v>
      </c>
      <c r="J170" s="11"/>
      <c r="K170" s="3">
        <f t="shared" si="5"/>
        <v>-224793.86</v>
      </c>
    </row>
    <row r="171" spans="1:13" x14ac:dyDescent="0.25">
      <c r="A171" s="1">
        <v>1457</v>
      </c>
      <c r="B171" s="1">
        <v>818</v>
      </c>
      <c r="C171" s="1"/>
      <c r="D171" s="19" t="s">
        <v>210</v>
      </c>
      <c r="E171" s="11"/>
      <c r="F171" s="11">
        <v>-24798.02</v>
      </c>
      <c r="G171" s="33">
        <v>-34618.300000000003</v>
      </c>
      <c r="H171" s="46">
        <v>-36387.050000000003</v>
      </c>
      <c r="I171" s="48">
        <v>-50642.62</v>
      </c>
      <c r="J171" s="11"/>
      <c r="K171" s="3">
        <f t="shared" ref="K171:K202" si="6">SUM(E171:J171)</f>
        <v>-146445.99000000002</v>
      </c>
    </row>
    <row r="172" spans="1:13" x14ac:dyDescent="0.25">
      <c r="A172" s="1">
        <v>1458</v>
      </c>
      <c r="B172" s="1">
        <v>819</v>
      </c>
      <c r="C172" s="1"/>
      <c r="D172" s="19" t="s">
        <v>211</v>
      </c>
      <c r="E172" s="11"/>
      <c r="F172" s="11">
        <v>-44990.62</v>
      </c>
      <c r="G172" s="33">
        <v>-44310.77</v>
      </c>
      <c r="H172" s="46">
        <v>-23138.13</v>
      </c>
      <c r="I172" s="48">
        <v>-33925.97</v>
      </c>
      <c r="J172" s="11"/>
      <c r="K172" s="3">
        <f t="shared" si="6"/>
        <v>-146365.49</v>
      </c>
    </row>
    <row r="173" spans="1:13" x14ac:dyDescent="0.25">
      <c r="A173" s="1">
        <v>1459</v>
      </c>
      <c r="B173" s="1">
        <v>820</v>
      </c>
      <c r="C173" s="1"/>
      <c r="D173" s="19" t="s">
        <v>212</v>
      </c>
      <c r="E173" s="11"/>
      <c r="F173" s="11">
        <v>-13000.34</v>
      </c>
      <c r="G173" s="33">
        <v>-8886.81</v>
      </c>
      <c r="H173" s="46">
        <v>-12860.14</v>
      </c>
      <c r="I173" s="48">
        <v>-21721.74</v>
      </c>
      <c r="J173" s="11"/>
      <c r="K173" s="3">
        <f t="shared" si="6"/>
        <v>-56469.03</v>
      </c>
    </row>
    <row r="174" spans="1:13" x14ac:dyDescent="0.25">
      <c r="A174" s="1">
        <v>1460</v>
      </c>
      <c r="B174" s="1">
        <v>821</v>
      </c>
      <c r="C174" s="1"/>
      <c r="D174" s="19" t="s">
        <v>213</v>
      </c>
      <c r="E174" s="11"/>
      <c r="F174" s="11">
        <v>-7581.89</v>
      </c>
      <c r="G174" s="33">
        <v>-12247.6</v>
      </c>
      <c r="H174" s="46">
        <v>-5422.08</v>
      </c>
      <c r="I174" s="48">
        <v>-2764.85</v>
      </c>
      <c r="J174" s="11"/>
      <c r="K174" s="3">
        <f t="shared" si="6"/>
        <v>-28016.42</v>
      </c>
    </row>
    <row r="175" spans="1:13" x14ac:dyDescent="0.25">
      <c r="A175" s="1">
        <v>1615</v>
      </c>
      <c r="B175" s="1">
        <v>822</v>
      </c>
      <c r="C175" s="1"/>
      <c r="D175" s="19" t="s">
        <v>214</v>
      </c>
      <c r="E175" s="11"/>
      <c r="F175" s="11">
        <v>-5962.73</v>
      </c>
      <c r="G175" s="33">
        <v>-8241.67</v>
      </c>
      <c r="H175" s="46">
        <v>-8164.66</v>
      </c>
      <c r="I175" s="48">
        <v>-12755.49</v>
      </c>
      <c r="J175" s="11"/>
      <c r="K175" s="3">
        <f t="shared" si="6"/>
        <v>-35124.549999999996</v>
      </c>
    </row>
    <row r="176" spans="1:13" x14ac:dyDescent="0.25">
      <c r="A176" s="1">
        <v>1461</v>
      </c>
      <c r="B176" s="1">
        <v>823</v>
      </c>
      <c r="C176" s="1"/>
      <c r="D176" s="19" t="s">
        <v>215</v>
      </c>
      <c r="E176" s="11"/>
      <c r="F176" s="11">
        <v>-6963.59</v>
      </c>
      <c r="G176" s="33">
        <v>-14798.57</v>
      </c>
      <c r="H176" s="46">
        <v>-7367.95</v>
      </c>
      <c r="I176" s="48">
        <v>-2635.6</v>
      </c>
      <c r="J176" s="11"/>
      <c r="K176" s="3">
        <f t="shared" si="6"/>
        <v>-31765.71</v>
      </c>
    </row>
    <row r="177" spans="1:11" x14ac:dyDescent="0.25">
      <c r="A177" s="1">
        <v>1462</v>
      </c>
      <c r="B177" s="1">
        <v>824</v>
      </c>
      <c r="C177" s="1"/>
      <c r="D177" s="19" t="s">
        <v>216</v>
      </c>
      <c r="E177" s="11"/>
      <c r="F177" s="11">
        <v>-585.48</v>
      </c>
      <c r="G177" s="33">
        <v>-1948.04</v>
      </c>
      <c r="H177" s="46">
        <v>-378.84</v>
      </c>
      <c r="I177" s="48">
        <v>-4130.1000000000004</v>
      </c>
      <c r="J177" s="11"/>
      <c r="K177" s="3">
        <f t="shared" si="6"/>
        <v>-7042.4600000000009</v>
      </c>
    </row>
    <row r="178" spans="1:11" x14ac:dyDescent="0.25">
      <c r="A178" s="1">
        <v>1464</v>
      </c>
      <c r="B178" s="1">
        <v>825</v>
      </c>
      <c r="C178" s="1"/>
      <c r="D178" s="19" t="s">
        <v>217</v>
      </c>
      <c r="E178" s="11"/>
      <c r="F178" s="11">
        <v>-230.36</v>
      </c>
      <c r="G178" s="33">
        <v>-172.2</v>
      </c>
      <c r="H178" s="46">
        <v>-172.2</v>
      </c>
      <c r="I178" s="48">
        <v>0</v>
      </c>
      <c r="J178" s="11"/>
      <c r="K178" s="3">
        <f t="shared" si="6"/>
        <v>-574.76</v>
      </c>
    </row>
    <row r="179" spans="1:11" x14ac:dyDescent="0.25">
      <c r="A179" s="1">
        <v>1465</v>
      </c>
      <c r="B179" s="1">
        <v>826</v>
      </c>
      <c r="C179" s="1"/>
      <c r="D179" s="19" t="s">
        <v>218</v>
      </c>
      <c r="E179" s="11"/>
      <c r="F179" s="11">
        <v>0</v>
      </c>
      <c r="G179" s="33">
        <v>0</v>
      </c>
      <c r="H179" s="46">
        <v>0</v>
      </c>
      <c r="I179" s="48">
        <v>0</v>
      </c>
      <c r="J179" s="11"/>
      <c r="K179" s="3">
        <f t="shared" si="6"/>
        <v>0</v>
      </c>
    </row>
    <row r="180" spans="1:11" x14ac:dyDescent="0.25">
      <c r="A180" s="1">
        <v>703</v>
      </c>
      <c r="B180" s="1">
        <v>528</v>
      </c>
      <c r="C180" s="1"/>
      <c r="D180" s="19" t="s">
        <v>163</v>
      </c>
      <c r="E180" s="11"/>
      <c r="F180" s="11">
        <v>0</v>
      </c>
      <c r="G180" s="33">
        <v>0</v>
      </c>
      <c r="H180" s="46">
        <v>0</v>
      </c>
      <c r="I180" s="48">
        <v>0</v>
      </c>
      <c r="J180" s="11"/>
      <c r="K180" s="3">
        <f t="shared" si="6"/>
        <v>0</v>
      </c>
    </row>
    <row r="181" spans="1:11" x14ac:dyDescent="0.25">
      <c r="A181" s="1">
        <v>707</v>
      </c>
      <c r="B181" s="1">
        <v>529</v>
      </c>
      <c r="C181" s="1"/>
      <c r="D181" s="19" t="s">
        <v>164</v>
      </c>
      <c r="E181" s="11"/>
      <c r="F181" s="11">
        <v>-13507.05</v>
      </c>
      <c r="G181" s="33">
        <v>-8111.96</v>
      </c>
      <c r="H181" s="46">
        <v>-8282.1</v>
      </c>
      <c r="I181" s="48">
        <v>-4199.82</v>
      </c>
      <c r="J181" s="11"/>
      <c r="K181" s="3">
        <f t="shared" si="6"/>
        <v>-34100.93</v>
      </c>
    </row>
    <row r="182" spans="1:11" x14ac:dyDescent="0.25">
      <c r="A182" s="1">
        <v>713</v>
      </c>
      <c r="B182" s="1">
        <v>530</v>
      </c>
      <c r="C182" s="1">
        <v>890</v>
      </c>
      <c r="D182" s="19" t="s">
        <v>165</v>
      </c>
      <c r="E182" s="11"/>
      <c r="F182" s="11">
        <v>0</v>
      </c>
      <c r="G182" s="33">
        <v>-3937.68</v>
      </c>
      <c r="H182" s="46">
        <v>-4443.71</v>
      </c>
      <c r="I182" s="48">
        <v>-3109</v>
      </c>
      <c r="J182" s="11"/>
      <c r="K182" s="3">
        <f t="shared" si="6"/>
        <v>-11490.39</v>
      </c>
    </row>
    <row r="183" spans="1:11" x14ac:dyDescent="0.25">
      <c r="A183" s="1">
        <v>718</v>
      </c>
      <c r="B183" s="1">
        <v>531</v>
      </c>
      <c r="C183" s="1">
        <v>843</v>
      </c>
      <c r="D183" s="19" t="s">
        <v>166</v>
      </c>
      <c r="E183" s="11"/>
      <c r="F183" s="11">
        <v>-4442.42</v>
      </c>
      <c r="G183" s="33">
        <v>-735.51</v>
      </c>
      <c r="H183" s="46">
        <v>0</v>
      </c>
      <c r="I183" s="48">
        <v>-2807.96</v>
      </c>
      <c r="J183" s="11"/>
      <c r="K183" s="3">
        <f t="shared" si="6"/>
        <v>-7985.89</v>
      </c>
    </row>
    <row r="184" spans="1:11" x14ac:dyDescent="0.25">
      <c r="A184" s="1">
        <v>722</v>
      </c>
      <c r="B184" s="1">
        <v>532</v>
      </c>
      <c r="C184" s="1"/>
      <c r="D184" s="19" t="s">
        <v>167</v>
      </c>
      <c r="E184" s="11"/>
      <c r="F184" s="11">
        <v>0</v>
      </c>
      <c r="G184" s="33">
        <v>0</v>
      </c>
      <c r="H184" s="46">
        <v>0</v>
      </c>
      <c r="I184" s="48">
        <v>0</v>
      </c>
      <c r="J184" s="11"/>
      <c r="K184" s="3">
        <f t="shared" si="6"/>
        <v>0</v>
      </c>
    </row>
    <row r="185" spans="1:11" x14ac:dyDescent="0.25">
      <c r="A185" s="1">
        <v>726</v>
      </c>
      <c r="B185" s="1">
        <v>533</v>
      </c>
      <c r="C185" s="1"/>
      <c r="D185" s="19" t="s">
        <v>168</v>
      </c>
      <c r="E185" s="11"/>
      <c r="F185" s="11">
        <v>0</v>
      </c>
      <c r="G185" s="33">
        <v>0</v>
      </c>
      <c r="H185" s="46">
        <v>0</v>
      </c>
      <c r="I185" s="48">
        <v>0</v>
      </c>
      <c r="J185" s="11"/>
      <c r="K185" s="3">
        <f t="shared" si="6"/>
        <v>0</v>
      </c>
    </row>
    <row r="186" spans="1:11" x14ac:dyDescent="0.25">
      <c r="A186" s="1">
        <v>1466</v>
      </c>
      <c r="B186" s="1">
        <v>834</v>
      </c>
      <c r="C186" s="1"/>
      <c r="D186" s="19" t="s">
        <v>219</v>
      </c>
      <c r="E186" s="11"/>
      <c r="F186" s="11">
        <v>-12489.29</v>
      </c>
      <c r="G186" s="33">
        <v>-12151.03</v>
      </c>
      <c r="H186" s="46">
        <v>-6718.99</v>
      </c>
      <c r="I186" s="48">
        <v>-13860.12</v>
      </c>
      <c r="J186" s="11"/>
      <c r="K186" s="3">
        <f t="shared" si="6"/>
        <v>-45219.43</v>
      </c>
    </row>
    <row r="187" spans="1:11" x14ac:dyDescent="0.25">
      <c r="A187" s="1">
        <v>743</v>
      </c>
      <c r="B187" s="1">
        <v>535</v>
      </c>
      <c r="C187" s="1"/>
      <c r="D187" s="19" t="s">
        <v>169</v>
      </c>
      <c r="E187" s="11"/>
      <c r="F187" s="11">
        <v>-12415.07</v>
      </c>
      <c r="G187" s="33">
        <v>-5817.58</v>
      </c>
      <c r="H187" s="46">
        <v>-16006.94</v>
      </c>
      <c r="I187" s="48">
        <v>-18225.29</v>
      </c>
      <c r="J187" s="11"/>
      <c r="K187" s="3">
        <f t="shared" si="6"/>
        <v>-52464.880000000005</v>
      </c>
    </row>
    <row r="188" spans="1:11" x14ac:dyDescent="0.25">
      <c r="A188" s="1">
        <v>753</v>
      </c>
      <c r="B188" s="1">
        <v>537</v>
      </c>
      <c r="C188" s="1"/>
      <c r="D188" s="19" t="s">
        <v>170</v>
      </c>
      <c r="E188" s="11"/>
      <c r="F188" s="11">
        <v>0</v>
      </c>
      <c r="G188" s="33">
        <v>0</v>
      </c>
      <c r="H188" s="46">
        <v>-3506.78</v>
      </c>
      <c r="I188" s="48">
        <v>-5080.2299999999996</v>
      </c>
      <c r="J188" s="11"/>
      <c r="K188" s="3">
        <f t="shared" si="6"/>
        <v>-8587.01</v>
      </c>
    </row>
    <row r="189" spans="1:11" x14ac:dyDescent="0.25">
      <c r="A189" s="1">
        <v>1467</v>
      </c>
      <c r="B189" s="1">
        <v>838</v>
      </c>
      <c r="C189" s="1"/>
      <c r="D189" s="19" t="s">
        <v>220</v>
      </c>
      <c r="E189" s="11"/>
      <c r="F189" s="11">
        <v>0</v>
      </c>
      <c r="G189" s="33">
        <v>0</v>
      </c>
      <c r="H189" s="46">
        <v>-426.73</v>
      </c>
      <c r="I189" s="48">
        <v>-9014.58</v>
      </c>
      <c r="J189" s="11"/>
      <c r="K189" s="3">
        <f t="shared" si="6"/>
        <v>-9441.31</v>
      </c>
    </row>
    <row r="190" spans="1:11" x14ac:dyDescent="0.25">
      <c r="A190" s="1">
        <v>1468</v>
      </c>
      <c r="B190" s="1">
        <v>839</v>
      </c>
      <c r="C190" s="1"/>
      <c r="D190" s="19" t="s">
        <v>221</v>
      </c>
      <c r="E190" s="11"/>
      <c r="F190" s="11">
        <v>0</v>
      </c>
      <c r="G190" s="33">
        <v>0</v>
      </c>
      <c r="H190" s="46">
        <v>0</v>
      </c>
      <c r="I190" s="48">
        <v>0</v>
      </c>
      <c r="J190" s="11"/>
      <c r="K190" s="3">
        <f t="shared" si="6"/>
        <v>0</v>
      </c>
    </row>
    <row r="191" spans="1:11" x14ac:dyDescent="0.25">
      <c r="A191" s="1">
        <v>765</v>
      </c>
      <c r="B191" s="1">
        <v>540</v>
      </c>
      <c r="C191" s="1"/>
      <c r="D191" s="19" t="s">
        <v>171</v>
      </c>
      <c r="E191" s="11"/>
      <c r="F191" s="11">
        <v>-22087.31</v>
      </c>
      <c r="G191" s="33">
        <v>-35049.31</v>
      </c>
      <c r="H191" s="46">
        <v>-28867.66</v>
      </c>
      <c r="I191" s="48">
        <v>-52324.94</v>
      </c>
      <c r="J191" s="11"/>
      <c r="K191" s="3">
        <f t="shared" si="6"/>
        <v>-138329.22</v>
      </c>
    </row>
    <row r="192" spans="1:11" x14ac:dyDescent="0.25">
      <c r="A192" s="1">
        <v>774</v>
      </c>
      <c r="B192" s="1">
        <v>541</v>
      </c>
      <c r="C192" s="1">
        <v>843</v>
      </c>
      <c r="D192" s="19" t="s">
        <v>172</v>
      </c>
      <c r="E192" s="11"/>
      <c r="F192" s="11">
        <v>-13605.58</v>
      </c>
      <c r="G192" s="33">
        <v>-4713.8599999999997</v>
      </c>
      <c r="H192" s="46">
        <v>-1114.22</v>
      </c>
      <c r="I192" s="48">
        <v>-3676.54</v>
      </c>
      <c r="J192" s="11"/>
      <c r="K192" s="3">
        <f t="shared" si="6"/>
        <v>-23110.2</v>
      </c>
    </row>
    <row r="193" spans="1:11" x14ac:dyDescent="0.25">
      <c r="A193" s="1">
        <v>780</v>
      </c>
      <c r="B193" s="1">
        <v>542</v>
      </c>
      <c r="C193" s="1">
        <v>899</v>
      </c>
      <c r="D193" s="19" t="s">
        <v>173</v>
      </c>
      <c r="E193" s="11"/>
      <c r="F193" s="11">
        <v>0</v>
      </c>
      <c r="G193" s="33">
        <v>0</v>
      </c>
      <c r="H193" s="46">
        <v>0</v>
      </c>
      <c r="I193" s="48">
        <v>0</v>
      </c>
      <c r="J193" s="11"/>
      <c r="K193" s="3">
        <f t="shared" si="6"/>
        <v>0</v>
      </c>
    </row>
    <row r="194" spans="1:11" x14ac:dyDescent="0.25">
      <c r="A194" s="1">
        <v>789</v>
      </c>
      <c r="B194" s="1">
        <v>544</v>
      </c>
      <c r="C194" s="1"/>
      <c r="D194" s="19" t="s">
        <v>174</v>
      </c>
      <c r="E194" s="11"/>
      <c r="F194" s="11">
        <v>-28927.119999999999</v>
      </c>
      <c r="G194" s="33">
        <v>-38631.42</v>
      </c>
      <c r="H194" s="46">
        <v>-23201.54</v>
      </c>
      <c r="I194" s="48">
        <v>-31210.68</v>
      </c>
      <c r="J194" s="11"/>
      <c r="K194" s="3">
        <f t="shared" si="6"/>
        <v>-121970.75999999998</v>
      </c>
    </row>
    <row r="195" spans="1:11" x14ac:dyDescent="0.25">
      <c r="A195" s="1">
        <v>795</v>
      </c>
      <c r="B195" s="1">
        <v>545</v>
      </c>
      <c r="C195" s="1"/>
      <c r="D195" s="19" t="s">
        <v>175</v>
      </c>
      <c r="E195" s="11"/>
      <c r="F195" s="11">
        <v>0</v>
      </c>
      <c r="G195" s="33">
        <v>0</v>
      </c>
      <c r="H195" s="46">
        <v>0</v>
      </c>
      <c r="I195" s="48">
        <v>0</v>
      </c>
      <c r="J195" s="11"/>
      <c r="K195" s="3">
        <f t="shared" si="6"/>
        <v>0</v>
      </c>
    </row>
    <row r="196" spans="1:11" x14ac:dyDescent="0.25">
      <c r="A196" s="1">
        <v>826</v>
      </c>
      <c r="B196" s="1">
        <v>549</v>
      </c>
      <c r="C196" s="1"/>
      <c r="D196" s="19" t="s">
        <v>177</v>
      </c>
      <c r="E196" s="11"/>
      <c r="F196" s="11">
        <v>-36483.79</v>
      </c>
      <c r="G196" s="33">
        <v>-51412.86</v>
      </c>
      <c r="H196" s="46">
        <v>-58639.68</v>
      </c>
      <c r="I196" s="48">
        <v>-38164.82</v>
      </c>
      <c r="J196" s="11"/>
      <c r="K196" s="3">
        <f t="shared" si="6"/>
        <v>-184701.15</v>
      </c>
    </row>
    <row r="197" spans="1:11" x14ac:dyDescent="0.25">
      <c r="A197" s="1">
        <v>1500</v>
      </c>
      <c r="B197" s="1">
        <v>850</v>
      </c>
      <c r="C197" s="1"/>
      <c r="D197" s="19" t="s">
        <v>222</v>
      </c>
      <c r="E197" s="11"/>
      <c r="F197" s="11">
        <v>-4787.63</v>
      </c>
      <c r="G197" s="33">
        <v>-4004.33</v>
      </c>
      <c r="H197" s="46">
        <v>-5990.27</v>
      </c>
      <c r="I197" s="48">
        <v>-2788.24</v>
      </c>
      <c r="J197" s="11"/>
      <c r="K197" s="3">
        <f t="shared" si="6"/>
        <v>-17570.47</v>
      </c>
    </row>
    <row r="198" spans="1:11" x14ac:dyDescent="0.25">
      <c r="A198" s="1">
        <v>839</v>
      </c>
      <c r="B198" s="1">
        <v>551</v>
      </c>
      <c r="C198" s="1"/>
      <c r="D198" s="19" t="s">
        <v>178</v>
      </c>
      <c r="E198" s="11"/>
      <c r="F198" s="11">
        <v>-13.16</v>
      </c>
      <c r="G198" s="33">
        <v>0</v>
      </c>
      <c r="H198" s="46">
        <v>-14.01</v>
      </c>
      <c r="I198" s="48">
        <v>0</v>
      </c>
      <c r="J198" s="11"/>
      <c r="K198" s="3">
        <f t="shared" si="6"/>
        <v>-27.17</v>
      </c>
    </row>
    <row r="199" spans="1:11" x14ac:dyDescent="0.25">
      <c r="A199" s="1">
        <v>847</v>
      </c>
      <c r="B199" s="1">
        <v>552</v>
      </c>
      <c r="C199" s="1"/>
      <c r="D199" s="19" t="s">
        <v>179</v>
      </c>
      <c r="E199" s="11"/>
      <c r="F199" s="11">
        <v>-51482.75</v>
      </c>
      <c r="G199" s="33">
        <v>-59135.99</v>
      </c>
      <c r="H199" s="46">
        <v>-47650.8</v>
      </c>
      <c r="I199" s="48">
        <v>-59598.34</v>
      </c>
      <c r="J199" s="11"/>
      <c r="K199" s="3">
        <f t="shared" si="6"/>
        <v>-217867.87999999998</v>
      </c>
    </row>
    <row r="200" spans="1:11" x14ac:dyDescent="0.25">
      <c r="A200" s="1">
        <v>854</v>
      </c>
      <c r="B200" s="1">
        <v>553</v>
      </c>
      <c r="C200" s="1"/>
      <c r="D200" s="19" t="s">
        <v>180</v>
      </c>
      <c r="E200" s="11"/>
      <c r="F200" s="11">
        <v>-25701.119999999999</v>
      </c>
      <c r="G200" s="33">
        <v>-35348.44</v>
      </c>
      <c r="H200" s="46">
        <v>-18440.37</v>
      </c>
      <c r="I200" s="48">
        <v>-30663.54</v>
      </c>
      <c r="J200" s="11"/>
      <c r="K200" s="3">
        <f t="shared" si="6"/>
        <v>-110153.47</v>
      </c>
    </row>
    <row r="201" spans="1:11" x14ac:dyDescent="0.25">
      <c r="A201" s="1">
        <v>860</v>
      </c>
      <c r="B201" s="1">
        <v>554</v>
      </c>
      <c r="C201" s="1"/>
      <c r="D201" s="19" t="s">
        <v>181</v>
      </c>
      <c r="E201" s="11"/>
      <c r="F201" s="11">
        <v>-27878.67</v>
      </c>
      <c r="G201" s="33">
        <v>-37452.54</v>
      </c>
      <c r="H201" s="46">
        <v>-22042.99</v>
      </c>
      <c r="I201" s="48">
        <v>-56901.8</v>
      </c>
      <c r="J201" s="11"/>
      <c r="K201" s="3">
        <f t="shared" si="6"/>
        <v>-144276</v>
      </c>
    </row>
    <row r="202" spans="1:11" x14ac:dyDescent="0.25">
      <c r="A202" s="1">
        <v>874</v>
      </c>
      <c r="B202" s="1">
        <v>555</v>
      </c>
      <c r="C202" s="1"/>
      <c r="D202" s="19" t="s">
        <v>182</v>
      </c>
      <c r="E202" s="11"/>
      <c r="F202" s="11">
        <v>-11.87</v>
      </c>
      <c r="G202" s="33">
        <v>-374.84</v>
      </c>
      <c r="H202" s="46">
        <v>-3066.29</v>
      </c>
      <c r="I202" s="48">
        <v>-4706.38</v>
      </c>
      <c r="J202" s="11"/>
      <c r="K202" s="3">
        <f t="shared" si="6"/>
        <v>-8159.38</v>
      </c>
    </row>
    <row r="203" spans="1:11" x14ac:dyDescent="0.25">
      <c r="A203" s="12">
        <v>1826</v>
      </c>
      <c r="B203" s="12">
        <v>856</v>
      </c>
      <c r="C203" s="12"/>
      <c r="D203" s="21" t="s">
        <v>271</v>
      </c>
      <c r="E203" s="11"/>
      <c r="F203" s="11">
        <v>-20770.98</v>
      </c>
      <c r="G203" s="33">
        <v>-32434.36</v>
      </c>
      <c r="H203" s="46">
        <v>-31793.63</v>
      </c>
      <c r="I203" s="48">
        <v>-29231.69</v>
      </c>
      <c r="J203" s="11"/>
      <c r="K203" s="3">
        <f t="shared" ref="K203:K234" si="7">SUM(E203:J203)</f>
        <v>-114230.66</v>
      </c>
    </row>
    <row r="204" spans="1:11" x14ac:dyDescent="0.25">
      <c r="A204" s="1">
        <v>888</v>
      </c>
      <c r="B204" s="1">
        <v>557</v>
      </c>
      <c r="C204" s="1"/>
      <c r="D204" s="19" t="s">
        <v>183</v>
      </c>
      <c r="E204" s="11"/>
      <c r="F204" s="11">
        <v>-32404.54</v>
      </c>
      <c r="G204" s="33">
        <v>-42635.87</v>
      </c>
      <c r="H204" s="46">
        <v>-37551.29</v>
      </c>
      <c r="I204" s="48">
        <v>-46226.27</v>
      </c>
      <c r="J204" s="11"/>
      <c r="K204" s="3">
        <f t="shared" si="7"/>
        <v>-158817.97</v>
      </c>
    </row>
    <row r="205" spans="1:11" x14ac:dyDescent="0.25">
      <c r="A205" s="1">
        <v>898</v>
      </c>
      <c r="B205" s="1">
        <v>558</v>
      </c>
      <c r="C205" s="1"/>
      <c r="D205" s="19" t="s">
        <v>184</v>
      </c>
      <c r="E205" s="11"/>
      <c r="F205" s="11">
        <v>0</v>
      </c>
      <c r="G205" s="33">
        <v>0</v>
      </c>
      <c r="H205" s="46">
        <v>0</v>
      </c>
      <c r="I205" s="48">
        <v>0</v>
      </c>
      <c r="J205" s="11"/>
      <c r="K205" s="3">
        <f t="shared" si="7"/>
        <v>0</v>
      </c>
    </row>
    <row r="206" spans="1:11" x14ac:dyDescent="0.25">
      <c r="A206" s="1">
        <v>905</v>
      </c>
      <c r="B206" s="1">
        <v>559</v>
      </c>
      <c r="C206" s="1"/>
      <c r="D206" s="19" t="s">
        <v>185</v>
      </c>
      <c r="E206" s="11"/>
      <c r="F206" s="11">
        <v>-6401.15</v>
      </c>
      <c r="G206" s="33">
        <v>-7463.06</v>
      </c>
      <c r="H206" s="46">
        <v>-1760.85</v>
      </c>
      <c r="I206" s="48">
        <f>-4686.89+1082.06</f>
        <v>-3604.8300000000004</v>
      </c>
      <c r="J206" s="11"/>
      <c r="K206" s="3">
        <f t="shared" si="7"/>
        <v>-19229.89</v>
      </c>
    </row>
    <row r="207" spans="1:11" x14ac:dyDescent="0.25">
      <c r="A207" s="1">
        <v>913</v>
      </c>
      <c r="B207" s="1">
        <v>560</v>
      </c>
      <c r="C207" s="1"/>
      <c r="D207" s="19" t="s">
        <v>186</v>
      </c>
      <c r="E207" s="11"/>
      <c r="F207" s="11">
        <v>0</v>
      </c>
      <c r="G207" s="33">
        <v>0</v>
      </c>
      <c r="H207" s="46">
        <v>0</v>
      </c>
      <c r="I207" s="48">
        <v>0</v>
      </c>
      <c r="J207" s="11"/>
      <c r="K207" s="3">
        <f t="shared" si="7"/>
        <v>0</v>
      </c>
    </row>
    <row r="208" spans="1:11" x14ac:dyDescent="0.25">
      <c r="A208" s="1">
        <v>922</v>
      </c>
      <c r="B208" s="1">
        <v>561</v>
      </c>
      <c r="C208" s="1"/>
      <c r="D208" s="19" t="s">
        <v>187</v>
      </c>
      <c r="E208" s="11"/>
      <c r="F208" s="11">
        <v>-9452.2199999999993</v>
      </c>
      <c r="G208" s="33">
        <v>-17345.669999999998</v>
      </c>
      <c r="H208" s="46">
        <v>-8976.2000000000007</v>
      </c>
      <c r="I208" s="48">
        <v>-7873.33</v>
      </c>
      <c r="J208" s="11"/>
      <c r="K208" s="3">
        <f t="shared" si="7"/>
        <v>-43647.42</v>
      </c>
    </row>
    <row r="209" spans="1:11" x14ac:dyDescent="0.25">
      <c r="A209" s="1">
        <v>932</v>
      </c>
      <c r="B209" s="1">
        <v>563</v>
      </c>
      <c r="C209" s="1">
        <v>881</v>
      </c>
      <c r="D209" s="19" t="s">
        <v>188</v>
      </c>
      <c r="E209" s="11"/>
      <c r="F209" s="11">
        <v>-687.69</v>
      </c>
      <c r="G209" s="33">
        <v>0</v>
      </c>
      <c r="H209" s="46">
        <v>0</v>
      </c>
      <c r="I209" s="48">
        <v>-268.02999999999997</v>
      </c>
      <c r="J209" s="11"/>
      <c r="K209" s="3">
        <f t="shared" si="7"/>
        <v>-955.72</v>
      </c>
    </row>
    <row r="210" spans="1:11" x14ac:dyDescent="0.25">
      <c r="A210" s="1">
        <v>936</v>
      </c>
      <c r="B210" s="1">
        <v>564</v>
      </c>
      <c r="C210" s="1"/>
      <c r="D210" s="19" t="s">
        <v>189</v>
      </c>
      <c r="E210" s="11"/>
      <c r="F210" s="11">
        <v>-4996.1899999999996</v>
      </c>
      <c r="G210" s="33">
        <v>-2199.48</v>
      </c>
      <c r="H210" s="46">
        <v>0</v>
      </c>
      <c r="I210" s="48">
        <v>-8.24</v>
      </c>
      <c r="J210" s="11"/>
      <c r="K210" s="3">
        <f t="shared" si="7"/>
        <v>-7203.91</v>
      </c>
    </row>
    <row r="211" spans="1:11" x14ac:dyDescent="0.25">
      <c r="A211" s="1">
        <v>944</v>
      </c>
      <c r="B211" s="1">
        <v>565</v>
      </c>
      <c r="C211" s="1"/>
      <c r="D211" s="19" t="s">
        <v>190</v>
      </c>
      <c r="E211" s="11"/>
      <c r="F211" s="11">
        <v>0</v>
      </c>
      <c r="G211" s="33">
        <v>0</v>
      </c>
      <c r="H211" s="46">
        <v>0</v>
      </c>
      <c r="I211" s="48">
        <v>0</v>
      </c>
      <c r="J211" s="11"/>
      <c r="K211" s="3">
        <f t="shared" si="7"/>
        <v>0</v>
      </c>
    </row>
    <row r="212" spans="1:11" x14ac:dyDescent="0.25">
      <c r="A212" s="1">
        <v>1469</v>
      </c>
      <c r="B212" s="1">
        <v>867</v>
      </c>
      <c r="C212" s="1"/>
      <c r="D212" s="19" t="s">
        <v>223</v>
      </c>
      <c r="E212" s="11"/>
      <c r="F212" s="11">
        <v>-5706.56</v>
      </c>
      <c r="G212" s="33">
        <v>-10179.11</v>
      </c>
      <c r="H212" s="46">
        <v>-2434.73</v>
      </c>
      <c r="I212" s="48">
        <v>-19008.64</v>
      </c>
      <c r="J212" s="11"/>
      <c r="K212" s="3">
        <f t="shared" si="7"/>
        <v>-37329.040000000001</v>
      </c>
    </row>
    <row r="213" spans="1:11" x14ac:dyDescent="0.25">
      <c r="A213" s="1">
        <v>951</v>
      </c>
      <c r="B213" s="1">
        <v>568</v>
      </c>
      <c r="C213" s="1"/>
      <c r="D213" s="19" t="s">
        <v>191</v>
      </c>
      <c r="E213" s="11"/>
      <c r="F213" s="11">
        <v>0</v>
      </c>
      <c r="G213" s="33">
        <v>0</v>
      </c>
      <c r="H213" s="46">
        <v>0</v>
      </c>
      <c r="I213" s="48">
        <v>0</v>
      </c>
      <c r="J213" s="11"/>
      <c r="K213" s="3">
        <f t="shared" si="7"/>
        <v>0</v>
      </c>
    </row>
    <row r="214" spans="1:11" x14ac:dyDescent="0.25">
      <c r="A214" s="1">
        <v>957</v>
      </c>
      <c r="B214" s="1">
        <v>570</v>
      </c>
      <c r="C214" s="1">
        <v>848</v>
      </c>
      <c r="D214" s="19" t="s">
        <v>192</v>
      </c>
      <c r="E214" s="11"/>
      <c r="F214" s="11">
        <v>0</v>
      </c>
      <c r="G214" s="33">
        <v>0</v>
      </c>
      <c r="H214" s="46">
        <v>0</v>
      </c>
      <c r="I214" s="48">
        <v>0</v>
      </c>
      <c r="J214" s="11"/>
      <c r="K214" s="3">
        <f t="shared" si="7"/>
        <v>0</v>
      </c>
    </row>
    <row r="215" spans="1:11" x14ac:dyDescent="0.25">
      <c r="A215" s="1">
        <v>1733</v>
      </c>
      <c r="B215" s="1">
        <v>871</v>
      </c>
      <c r="C215" s="1"/>
      <c r="D215" s="19" t="s">
        <v>254</v>
      </c>
      <c r="E215" s="11"/>
      <c r="F215" s="11">
        <v>-8208.14</v>
      </c>
      <c r="G215" s="33">
        <v>-19227.8</v>
      </c>
      <c r="H215" s="46">
        <v>-21044.3</v>
      </c>
      <c r="I215" s="48">
        <v>-12719.9</v>
      </c>
      <c r="J215" s="11"/>
      <c r="K215" s="3">
        <f t="shared" si="7"/>
        <v>-61200.14</v>
      </c>
    </row>
    <row r="216" spans="1:11" x14ac:dyDescent="0.25">
      <c r="A216" s="1">
        <v>969</v>
      </c>
      <c r="B216" s="1">
        <v>572</v>
      </c>
      <c r="C216" s="1"/>
      <c r="D216" s="19" t="s">
        <v>193</v>
      </c>
      <c r="E216" s="11"/>
      <c r="F216" s="11">
        <v>-8802.36</v>
      </c>
      <c r="G216" s="33">
        <v>-12404.39</v>
      </c>
      <c r="H216" s="46">
        <v>-8917.59</v>
      </c>
      <c r="I216" s="48">
        <v>-9090.86</v>
      </c>
      <c r="J216" s="11"/>
      <c r="K216" s="3">
        <f t="shared" si="7"/>
        <v>-39215.199999999997</v>
      </c>
    </row>
    <row r="217" spans="1:11" x14ac:dyDescent="0.25">
      <c r="A217" s="1">
        <v>1498</v>
      </c>
      <c r="B217" s="1">
        <v>873</v>
      </c>
      <c r="C217" s="1"/>
      <c r="D217" s="19" t="s">
        <v>224</v>
      </c>
      <c r="E217" s="11"/>
      <c r="F217" s="11">
        <v>-25962.38</v>
      </c>
      <c r="G217" s="33">
        <v>-30902.45</v>
      </c>
      <c r="H217" s="46">
        <v>-26467.74</v>
      </c>
      <c r="I217" s="48">
        <v>-34730.21</v>
      </c>
      <c r="J217" s="11"/>
      <c r="K217" s="3">
        <f t="shared" si="7"/>
        <v>-118062.78</v>
      </c>
    </row>
    <row r="218" spans="1:11" x14ac:dyDescent="0.25">
      <c r="A218" s="1">
        <v>976</v>
      </c>
      <c r="B218" s="1">
        <v>574</v>
      </c>
      <c r="C218" s="1"/>
      <c r="D218" s="19" t="s">
        <v>194</v>
      </c>
      <c r="E218" s="11"/>
      <c r="F218" s="11">
        <v>-14794.36</v>
      </c>
      <c r="G218" s="33">
        <v>-18587.490000000002</v>
      </c>
      <c r="H218" s="46">
        <v>-16363.17</v>
      </c>
      <c r="I218" s="48">
        <v>-14623.5</v>
      </c>
      <c r="J218" s="11"/>
      <c r="K218" s="3">
        <f t="shared" si="7"/>
        <v>-64368.520000000004</v>
      </c>
    </row>
    <row r="219" spans="1:11" x14ac:dyDescent="0.25">
      <c r="A219" s="1">
        <v>984</v>
      </c>
      <c r="B219" s="1">
        <v>575</v>
      </c>
      <c r="C219" s="1"/>
      <c r="D219" s="19" t="s">
        <v>195</v>
      </c>
      <c r="E219" s="11"/>
      <c r="F219" s="11">
        <v>-23907.77</v>
      </c>
      <c r="G219" s="33">
        <v>-28811.77</v>
      </c>
      <c r="H219" s="46">
        <v>-16294.51</v>
      </c>
      <c r="I219" s="48">
        <v>-26143.31</v>
      </c>
      <c r="J219" s="11"/>
      <c r="K219" s="3">
        <f t="shared" si="7"/>
        <v>-95157.36</v>
      </c>
    </row>
    <row r="220" spans="1:11" x14ac:dyDescent="0.25">
      <c r="A220" s="1">
        <v>1480</v>
      </c>
      <c r="B220" s="1">
        <v>878</v>
      </c>
      <c r="C220" s="1"/>
      <c r="D220" s="19" t="s">
        <v>225</v>
      </c>
      <c r="E220" s="11"/>
      <c r="F220" s="11">
        <v>0</v>
      </c>
      <c r="G220" s="33">
        <v>0</v>
      </c>
      <c r="H220" s="46">
        <v>0</v>
      </c>
      <c r="I220" s="48">
        <v>0</v>
      </c>
      <c r="J220" s="11"/>
      <c r="K220" s="3">
        <f t="shared" si="7"/>
        <v>0</v>
      </c>
    </row>
    <row r="221" spans="1:11" x14ac:dyDescent="0.25">
      <c r="A221" s="1">
        <v>551</v>
      </c>
      <c r="B221" s="1">
        <v>501</v>
      </c>
      <c r="C221" s="1"/>
      <c r="D221" s="19" t="s">
        <v>145</v>
      </c>
      <c r="E221" s="11"/>
      <c r="F221" s="11">
        <v>-2427.0500000000002</v>
      </c>
      <c r="G221" s="33">
        <v>-1987.55</v>
      </c>
      <c r="H221" s="46">
        <v>-1147.58</v>
      </c>
      <c r="I221" s="48">
        <v>-4161.68</v>
      </c>
      <c r="J221" s="11"/>
      <c r="K221" s="3">
        <f t="shared" si="7"/>
        <v>-9723.86</v>
      </c>
    </row>
    <row r="222" spans="1:11" x14ac:dyDescent="0.25">
      <c r="A222" s="1">
        <v>570</v>
      </c>
      <c r="B222" s="1">
        <v>504</v>
      </c>
      <c r="C222" s="1"/>
      <c r="D222" s="19" t="s">
        <v>147</v>
      </c>
      <c r="E222" s="11"/>
      <c r="F222" s="11">
        <v>0</v>
      </c>
      <c r="G222" s="33">
        <v>0</v>
      </c>
      <c r="H222" s="46">
        <v>0</v>
      </c>
      <c r="I222" s="48">
        <v>0</v>
      </c>
      <c r="J222" s="11"/>
      <c r="K222" s="3">
        <f t="shared" si="7"/>
        <v>0</v>
      </c>
    </row>
    <row r="223" spans="1:11" x14ac:dyDescent="0.25">
      <c r="A223" s="1">
        <v>626</v>
      </c>
      <c r="B223" s="1">
        <v>512</v>
      </c>
      <c r="C223" s="1"/>
      <c r="D223" s="19" t="s">
        <v>153</v>
      </c>
      <c r="E223" s="11"/>
      <c r="F223" s="11">
        <v>0</v>
      </c>
      <c r="G223" s="33">
        <v>0</v>
      </c>
      <c r="H223" s="46">
        <v>0</v>
      </c>
      <c r="I223" s="48">
        <v>0</v>
      </c>
      <c r="J223" s="11"/>
      <c r="K223" s="3">
        <f t="shared" si="7"/>
        <v>0</v>
      </c>
    </row>
    <row r="224" spans="1:11" x14ac:dyDescent="0.25">
      <c r="A224" s="1">
        <v>628</v>
      </c>
      <c r="B224" s="1">
        <v>513</v>
      </c>
      <c r="C224" s="1"/>
      <c r="D224" s="19" t="s">
        <v>154</v>
      </c>
      <c r="E224" s="11"/>
      <c r="F224" s="11">
        <v>-2093.37</v>
      </c>
      <c r="G224" s="33">
        <v>-3307.96</v>
      </c>
      <c r="H224" s="46">
        <v>-2645.6</v>
      </c>
      <c r="I224" s="48">
        <v>-5423.49</v>
      </c>
      <c r="J224" s="11"/>
      <c r="K224" s="3">
        <f t="shared" si="7"/>
        <v>-13470.42</v>
      </c>
    </row>
    <row r="225" spans="1:11" x14ac:dyDescent="0.25">
      <c r="A225" s="1">
        <v>633</v>
      </c>
      <c r="B225" s="1">
        <v>514</v>
      </c>
      <c r="C225" s="1">
        <v>848</v>
      </c>
      <c r="D225" s="19" t="s">
        <v>155</v>
      </c>
      <c r="E225" s="11"/>
      <c r="F225" s="11">
        <v>-3364.58</v>
      </c>
      <c r="G225" s="33">
        <v>0</v>
      </c>
      <c r="H225" s="46">
        <v>0</v>
      </c>
      <c r="I225" s="48">
        <v>45.64</v>
      </c>
      <c r="J225" s="11"/>
      <c r="K225" s="3">
        <f t="shared" si="7"/>
        <v>-3318.94</v>
      </c>
    </row>
    <row r="226" spans="1:11" x14ac:dyDescent="0.25">
      <c r="A226" s="1">
        <v>662</v>
      </c>
      <c r="B226" s="1">
        <v>519</v>
      </c>
      <c r="C226" s="1">
        <v>877</v>
      </c>
      <c r="D226" s="19" t="s">
        <v>158</v>
      </c>
      <c r="E226" s="11"/>
      <c r="F226" s="11">
        <v>0</v>
      </c>
      <c r="G226" s="33">
        <v>0</v>
      </c>
      <c r="H226" s="46">
        <v>0</v>
      </c>
      <c r="I226" s="48">
        <v>0</v>
      </c>
      <c r="J226" s="11"/>
      <c r="K226" s="3">
        <f t="shared" si="7"/>
        <v>0</v>
      </c>
    </row>
    <row r="227" spans="1:11" x14ac:dyDescent="0.25">
      <c r="A227" s="1">
        <v>664</v>
      </c>
      <c r="B227" s="1">
        <v>520</v>
      </c>
      <c r="C227" s="1">
        <v>899</v>
      </c>
      <c r="D227" s="19" t="s">
        <v>159</v>
      </c>
      <c r="E227" s="11"/>
      <c r="F227" s="11">
        <v>0</v>
      </c>
      <c r="G227" s="33">
        <v>0</v>
      </c>
      <c r="H227" s="46">
        <v>0</v>
      </c>
      <c r="I227" s="48">
        <v>0</v>
      </c>
      <c r="J227" s="11"/>
      <c r="K227" s="3">
        <f t="shared" si="7"/>
        <v>0</v>
      </c>
    </row>
    <row r="228" spans="1:11" x14ac:dyDescent="0.25">
      <c r="A228" s="1">
        <v>681</v>
      </c>
      <c r="B228" s="1">
        <v>523</v>
      </c>
      <c r="C228" s="1"/>
      <c r="D228" s="19" t="s">
        <v>160</v>
      </c>
      <c r="E228" s="11"/>
      <c r="F228" s="11">
        <v>-445.93</v>
      </c>
      <c r="G228" s="33">
        <v>-181.36</v>
      </c>
      <c r="H228" s="46">
        <v>0</v>
      </c>
      <c r="I228" s="48">
        <v>0</v>
      </c>
      <c r="J228" s="11"/>
      <c r="K228" s="3">
        <f t="shared" si="7"/>
        <v>-627.29</v>
      </c>
    </row>
    <row r="229" spans="1:11" x14ac:dyDescent="0.25">
      <c r="A229" s="1">
        <v>685</v>
      </c>
      <c r="B229" s="1">
        <v>524</v>
      </c>
      <c r="C229" s="1"/>
      <c r="D229" s="19" t="s">
        <v>161</v>
      </c>
      <c r="E229" s="11"/>
      <c r="F229" s="11">
        <v>0</v>
      </c>
      <c r="G229" s="33">
        <v>0</v>
      </c>
      <c r="H229" s="46">
        <v>0</v>
      </c>
      <c r="I229" s="48">
        <v>0</v>
      </c>
      <c r="J229" s="11"/>
      <c r="K229" s="3">
        <f t="shared" si="7"/>
        <v>0</v>
      </c>
    </row>
    <row r="230" spans="1:11" x14ac:dyDescent="0.25">
      <c r="A230" s="25">
        <v>1997</v>
      </c>
      <c r="B230" s="25">
        <v>889</v>
      </c>
      <c r="C230" s="25"/>
      <c r="D230" s="26" t="s">
        <v>281</v>
      </c>
      <c r="E230" s="11"/>
      <c r="F230" s="11">
        <v>0</v>
      </c>
      <c r="G230" s="33">
        <v>0</v>
      </c>
      <c r="H230" s="46">
        <v>0</v>
      </c>
      <c r="I230" s="48">
        <v>0</v>
      </c>
      <c r="J230" s="11"/>
      <c r="K230" s="3">
        <f t="shared" si="7"/>
        <v>0</v>
      </c>
    </row>
    <row r="231" spans="1:11" x14ac:dyDescent="0.25">
      <c r="A231" s="1">
        <v>1662</v>
      </c>
      <c r="B231" s="1">
        <v>374</v>
      </c>
      <c r="C231" s="1"/>
      <c r="D231" s="19" t="s">
        <v>247</v>
      </c>
      <c r="E231" s="11"/>
      <c r="F231" s="11">
        <v>-1326.49</v>
      </c>
      <c r="G231" s="33">
        <v>-1708.01</v>
      </c>
      <c r="H231" s="46">
        <v>-5346.82</v>
      </c>
      <c r="I231" s="48">
        <v>-21493.53</v>
      </c>
      <c r="J231" s="11"/>
      <c r="K231" s="3">
        <f t="shared" si="7"/>
        <v>-29874.85</v>
      </c>
    </row>
    <row r="232" spans="1:11" x14ac:dyDescent="0.25">
      <c r="A232" s="1">
        <v>1738</v>
      </c>
      <c r="B232" s="1">
        <v>378</v>
      </c>
      <c r="C232" s="1"/>
      <c r="D232" s="19" t="s">
        <v>251</v>
      </c>
      <c r="E232" s="11"/>
      <c r="F232" s="11">
        <v>0</v>
      </c>
      <c r="G232" s="33">
        <v>0</v>
      </c>
      <c r="H232" s="46">
        <v>0</v>
      </c>
      <c r="I232" s="49">
        <v>0</v>
      </c>
      <c r="J232" s="11"/>
      <c r="K232" s="3">
        <f t="shared" si="7"/>
        <v>0</v>
      </c>
    </row>
    <row r="233" spans="1:11" x14ac:dyDescent="0.25">
      <c r="A233" s="1">
        <v>416</v>
      </c>
      <c r="B233" s="1">
        <v>381</v>
      </c>
      <c r="C233" s="1"/>
      <c r="D233" s="19" t="s">
        <v>107</v>
      </c>
      <c r="E233" s="11"/>
      <c r="F233" s="11">
        <v>-24676.91</v>
      </c>
      <c r="G233" s="33">
        <v>-23539.919999999998</v>
      </c>
      <c r="H233" s="46">
        <v>-15431.73</v>
      </c>
      <c r="I233" s="50">
        <v>-25852.93</v>
      </c>
      <c r="J233" s="11"/>
      <c r="K233" s="3">
        <f t="shared" si="7"/>
        <v>-89501.489999999991</v>
      </c>
    </row>
    <row r="234" spans="1:11" x14ac:dyDescent="0.25">
      <c r="A234" s="1">
        <v>427</v>
      </c>
      <c r="B234" s="1">
        <v>383</v>
      </c>
      <c r="C234" s="1"/>
      <c r="D234" s="19" t="s">
        <v>108</v>
      </c>
      <c r="E234" s="11"/>
      <c r="F234" s="11">
        <v>-21883.35</v>
      </c>
      <c r="G234" s="33">
        <v>-31760.62</v>
      </c>
      <c r="H234" s="46">
        <v>-26091.7</v>
      </c>
      <c r="I234" s="50">
        <v>-31509.84</v>
      </c>
      <c r="J234" s="11"/>
      <c r="K234" s="3">
        <f t="shared" si="7"/>
        <v>-111245.51</v>
      </c>
    </row>
    <row r="235" spans="1:11" x14ac:dyDescent="0.25">
      <c r="A235" s="25">
        <v>1996</v>
      </c>
      <c r="B235" s="25">
        <v>386</v>
      </c>
      <c r="C235" s="25"/>
      <c r="D235" s="26" t="s">
        <v>280</v>
      </c>
      <c r="E235" s="11"/>
      <c r="F235" s="11">
        <v>0</v>
      </c>
      <c r="G235" s="33">
        <v>-1443.41</v>
      </c>
      <c r="H235" s="46">
        <v>-70.25</v>
      </c>
      <c r="I235" s="50">
        <v>-670.77</v>
      </c>
      <c r="J235" s="11"/>
      <c r="K235" s="3">
        <f t="shared" ref="K235:K266" si="8">SUM(E235:J235)</f>
        <v>-2184.4300000000003</v>
      </c>
    </row>
    <row r="236" spans="1:11" x14ac:dyDescent="0.25">
      <c r="A236" s="1">
        <v>1359</v>
      </c>
      <c r="B236" s="1">
        <v>388</v>
      </c>
      <c r="C236" s="1"/>
      <c r="D236" s="19" t="s">
        <v>109</v>
      </c>
      <c r="E236" s="11"/>
      <c r="F236" s="11">
        <v>0</v>
      </c>
      <c r="G236" s="33">
        <v>0</v>
      </c>
      <c r="H236" s="46">
        <v>0</v>
      </c>
      <c r="I236" s="50">
        <v>0</v>
      </c>
      <c r="J236" s="11"/>
      <c r="K236" s="3">
        <f t="shared" si="8"/>
        <v>0</v>
      </c>
    </row>
    <row r="237" spans="1:11" x14ac:dyDescent="0.25">
      <c r="A237" s="1">
        <v>434</v>
      </c>
      <c r="B237" s="1">
        <v>389</v>
      </c>
      <c r="C237" s="1"/>
      <c r="D237" s="19" t="s">
        <v>110</v>
      </c>
      <c r="E237" s="11"/>
      <c r="F237" s="11">
        <v>0</v>
      </c>
      <c r="G237" s="33">
        <v>0</v>
      </c>
      <c r="H237" s="46">
        <v>0</v>
      </c>
      <c r="I237" s="50">
        <v>0</v>
      </c>
      <c r="J237" s="11"/>
      <c r="K237" s="3">
        <f t="shared" si="8"/>
        <v>0</v>
      </c>
    </row>
    <row r="238" spans="1:11" x14ac:dyDescent="0.25">
      <c r="A238" s="1">
        <v>436</v>
      </c>
      <c r="B238" s="1">
        <v>392</v>
      </c>
      <c r="C238" s="1"/>
      <c r="D238" s="19" t="s">
        <v>111</v>
      </c>
      <c r="E238" s="11"/>
      <c r="F238" s="11">
        <v>0</v>
      </c>
      <c r="G238" s="33">
        <v>0</v>
      </c>
      <c r="H238" s="46">
        <v>0</v>
      </c>
      <c r="I238" s="50">
        <v>0</v>
      </c>
      <c r="J238" s="11"/>
      <c r="K238" s="3">
        <f t="shared" si="8"/>
        <v>0</v>
      </c>
    </row>
    <row r="239" spans="1:11" x14ac:dyDescent="0.25">
      <c r="A239" s="12">
        <v>1762</v>
      </c>
      <c r="B239" s="12"/>
      <c r="C239" s="12"/>
      <c r="D239" s="21" t="s">
        <v>277</v>
      </c>
      <c r="E239" s="11"/>
      <c r="F239" s="11">
        <v>0</v>
      </c>
      <c r="G239" s="33">
        <v>0</v>
      </c>
      <c r="H239" s="46">
        <v>0</v>
      </c>
      <c r="I239" s="50">
        <v>0</v>
      </c>
      <c r="J239" s="11"/>
      <c r="K239" s="3">
        <f t="shared" si="8"/>
        <v>0</v>
      </c>
    </row>
    <row r="240" spans="1:11" x14ac:dyDescent="0.25">
      <c r="A240" s="1">
        <v>440</v>
      </c>
      <c r="B240" s="1">
        <v>401</v>
      </c>
      <c r="C240" s="1">
        <v>893</v>
      </c>
      <c r="D240" s="19" t="s">
        <v>112</v>
      </c>
      <c r="E240" s="11"/>
      <c r="F240" s="11">
        <v>0</v>
      </c>
      <c r="G240" s="33">
        <v>0</v>
      </c>
      <c r="H240" s="46">
        <v>0</v>
      </c>
      <c r="I240" s="50">
        <v>0</v>
      </c>
      <c r="J240" s="11"/>
      <c r="K240" s="3">
        <f t="shared" si="8"/>
        <v>0</v>
      </c>
    </row>
    <row r="241" spans="1:11" x14ac:dyDescent="0.25">
      <c r="A241" s="1">
        <v>444</v>
      </c>
      <c r="B241" s="1">
        <v>403</v>
      </c>
      <c r="C241" s="1"/>
      <c r="D241" s="19" t="s">
        <v>114</v>
      </c>
      <c r="E241" s="11"/>
      <c r="F241" s="11">
        <v>-8295.84</v>
      </c>
      <c r="G241" s="33">
        <v>-14979.88</v>
      </c>
      <c r="H241" s="46">
        <v>-24648.89</v>
      </c>
      <c r="I241" s="50">
        <v>-28707.03</v>
      </c>
      <c r="J241" s="11"/>
      <c r="K241" s="3">
        <f t="shared" si="8"/>
        <v>-76631.64</v>
      </c>
    </row>
    <row r="242" spans="1:11" x14ac:dyDescent="0.25">
      <c r="A242" s="1">
        <v>442</v>
      </c>
      <c r="B242" s="1">
        <v>402</v>
      </c>
      <c r="C242" s="1">
        <v>898</v>
      </c>
      <c r="D242" s="19" t="s">
        <v>113</v>
      </c>
      <c r="E242" s="11"/>
      <c r="F242" s="11">
        <v>0</v>
      </c>
      <c r="G242" s="33">
        <v>0</v>
      </c>
      <c r="H242" s="46">
        <v>0</v>
      </c>
      <c r="I242" s="50">
        <v>0</v>
      </c>
      <c r="J242" s="11"/>
      <c r="K242" s="3">
        <f t="shared" si="8"/>
        <v>0</v>
      </c>
    </row>
    <row r="243" spans="1:11" x14ac:dyDescent="0.25">
      <c r="A243" s="1">
        <v>456</v>
      </c>
      <c r="B243" s="1">
        <v>405</v>
      </c>
      <c r="C243" s="1">
        <v>891</v>
      </c>
      <c r="D243" s="19" t="s">
        <v>115</v>
      </c>
      <c r="E243" s="11"/>
      <c r="F243" s="11">
        <v>0</v>
      </c>
      <c r="G243" s="33">
        <v>0</v>
      </c>
      <c r="H243" s="46">
        <v>0</v>
      </c>
      <c r="I243" s="50">
        <v>0</v>
      </c>
      <c r="J243" s="11"/>
      <c r="K243" s="3">
        <f t="shared" si="8"/>
        <v>0</v>
      </c>
    </row>
    <row r="244" spans="1:11" x14ac:dyDescent="0.25">
      <c r="A244" s="1">
        <v>462</v>
      </c>
      <c r="B244" s="1">
        <v>420</v>
      </c>
      <c r="C244" s="1"/>
      <c r="D244" s="19" t="s">
        <v>116</v>
      </c>
      <c r="E244" s="11"/>
      <c r="F244" s="11">
        <v>0</v>
      </c>
      <c r="G244" s="33">
        <v>0</v>
      </c>
      <c r="H244" s="46">
        <v>0</v>
      </c>
      <c r="I244" s="50">
        <v>0</v>
      </c>
      <c r="J244" s="11"/>
      <c r="K244" s="3">
        <f t="shared" si="8"/>
        <v>0</v>
      </c>
    </row>
    <row r="245" spans="1:11" x14ac:dyDescent="0.25">
      <c r="A245" s="1">
        <v>464</v>
      </c>
      <c r="B245" s="1">
        <v>424</v>
      </c>
      <c r="C245" s="1"/>
      <c r="D245" s="19" t="s">
        <v>117</v>
      </c>
      <c r="E245" s="11"/>
      <c r="F245" s="11">
        <v>0</v>
      </c>
      <c r="G245" s="33">
        <v>0</v>
      </c>
      <c r="H245" s="46">
        <v>0</v>
      </c>
      <c r="I245" s="50">
        <v>0</v>
      </c>
      <c r="J245" s="11"/>
      <c r="K245" s="3">
        <f t="shared" si="8"/>
        <v>0</v>
      </c>
    </row>
    <row r="246" spans="1:11" x14ac:dyDescent="0.25">
      <c r="A246" s="1">
        <v>465</v>
      </c>
      <c r="B246" s="1">
        <v>426</v>
      </c>
      <c r="C246" s="1"/>
      <c r="D246" s="19" t="s">
        <v>118</v>
      </c>
      <c r="E246" s="11"/>
      <c r="F246" s="11">
        <v>0</v>
      </c>
      <c r="G246" s="33">
        <v>0</v>
      </c>
      <c r="H246" s="46">
        <v>0</v>
      </c>
      <c r="I246" s="50">
        <v>0</v>
      </c>
      <c r="J246" s="11"/>
      <c r="K246" s="3">
        <f t="shared" si="8"/>
        <v>0</v>
      </c>
    </row>
    <row r="247" spans="1:11" x14ac:dyDescent="0.25">
      <c r="A247" s="1">
        <v>466</v>
      </c>
      <c r="B247" s="1">
        <v>430</v>
      </c>
      <c r="C247" s="1">
        <v>891</v>
      </c>
      <c r="D247" s="19" t="s">
        <v>119</v>
      </c>
      <c r="E247" s="11"/>
      <c r="F247" s="11">
        <v>0</v>
      </c>
      <c r="G247" s="33">
        <v>0</v>
      </c>
      <c r="H247" s="46">
        <v>0</v>
      </c>
      <c r="I247" s="50">
        <v>0</v>
      </c>
      <c r="J247" s="11"/>
      <c r="K247" s="3">
        <f t="shared" si="8"/>
        <v>0</v>
      </c>
    </row>
    <row r="248" spans="1:11" x14ac:dyDescent="0.25">
      <c r="A248" s="1">
        <v>468</v>
      </c>
      <c r="B248" s="1">
        <v>431</v>
      </c>
      <c r="C248" s="1">
        <v>891</v>
      </c>
      <c r="D248" s="19" t="s">
        <v>120</v>
      </c>
      <c r="E248" s="11"/>
      <c r="F248" s="11">
        <v>-6074.24</v>
      </c>
      <c r="G248" s="33">
        <v>-3648.29</v>
      </c>
      <c r="H248" s="46">
        <v>-5561.37</v>
      </c>
      <c r="I248" s="50">
        <v>-4262.29</v>
      </c>
      <c r="J248" s="11"/>
      <c r="K248" s="3">
        <f t="shared" si="8"/>
        <v>-19546.189999999999</v>
      </c>
    </row>
    <row r="249" spans="1:11" x14ac:dyDescent="0.25">
      <c r="A249" s="1">
        <v>470</v>
      </c>
      <c r="B249" s="1">
        <v>436</v>
      </c>
      <c r="C249" s="1"/>
      <c r="D249" s="19" t="s">
        <v>121</v>
      </c>
      <c r="E249" s="11"/>
      <c r="F249" s="11">
        <v>0</v>
      </c>
      <c r="G249" s="33">
        <v>0</v>
      </c>
      <c r="H249" s="46">
        <v>0</v>
      </c>
      <c r="I249" s="50">
        <v>0</v>
      </c>
      <c r="J249" s="11"/>
      <c r="K249" s="3">
        <f t="shared" si="8"/>
        <v>0</v>
      </c>
    </row>
    <row r="250" spans="1:11" x14ac:dyDescent="0.25">
      <c r="A250" s="1">
        <v>471</v>
      </c>
      <c r="B250" s="1">
        <v>438</v>
      </c>
      <c r="C250" s="1"/>
      <c r="D250" s="19" t="s">
        <v>122</v>
      </c>
      <c r="E250" s="11"/>
      <c r="F250" s="11">
        <v>0</v>
      </c>
      <c r="G250" s="33">
        <v>0</v>
      </c>
      <c r="H250" s="46">
        <v>0</v>
      </c>
      <c r="I250" s="50">
        <v>0</v>
      </c>
      <c r="J250" s="11"/>
      <c r="K250" s="3">
        <f t="shared" si="8"/>
        <v>0</v>
      </c>
    </row>
    <row r="251" spans="1:11" x14ac:dyDescent="0.25">
      <c r="A251" s="1">
        <v>473</v>
      </c>
      <c r="B251" s="1">
        <v>439</v>
      </c>
      <c r="C251" s="1">
        <v>892</v>
      </c>
      <c r="D251" s="19" t="s">
        <v>123</v>
      </c>
      <c r="E251" s="11"/>
      <c r="F251" s="11">
        <v>0</v>
      </c>
      <c r="G251" s="33">
        <v>0</v>
      </c>
      <c r="H251" s="46">
        <v>-2844.49</v>
      </c>
      <c r="I251" s="50">
        <v>-10349.86</v>
      </c>
      <c r="J251" s="11"/>
      <c r="K251" s="3">
        <f t="shared" si="8"/>
        <v>-13194.35</v>
      </c>
    </row>
    <row r="252" spans="1:11" x14ac:dyDescent="0.25">
      <c r="A252" s="1">
        <v>475</v>
      </c>
      <c r="B252" s="1">
        <v>440</v>
      </c>
      <c r="C252" s="1"/>
      <c r="D252" s="19" t="s">
        <v>124</v>
      </c>
      <c r="E252" s="11"/>
      <c r="F252" s="11">
        <v>-4209.75</v>
      </c>
      <c r="G252" s="33">
        <v>-3582.49</v>
      </c>
      <c r="H252" s="46">
        <v>-2420.15</v>
      </c>
      <c r="I252" s="50">
        <v>-7891.13</v>
      </c>
      <c r="J252" s="11"/>
      <c r="K252" s="3">
        <f t="shared" si="8"/>
        <v>-18103.52</v>
      </c>
    </row>
    <row r="253" spans="1:11" x14ac:dyDescent="0.25">
      <c r="A253" s="1">
        <v>477</v>
      </c>
      <c r="B253" s="1">
        <v>445</v>
      </c>
      <c r="C253" s="1"/>
      <c r="D253" s="19" t="s">
        <v>125</v>
      </c>
      <c r="E253" s="11"/>
      <c r="F253" s="11">
        <v>0</v>
      </c>
      <c r="G253" s="33">
        <v>0</v>
      </c>
      <c r="H253" s="46">
        <v>0</v>
      </c>
      <c r="I253" s="50">
        <v>0</v>
      </c>
      <c r="J253" s="11"/>
      <c r="K253" s="3">
        <f t="shared" si="8"/>
        <v>0</v>
      </c>
    </row>
    <row r="254" spans="1:11" x14ac:dyDescent="0.25">
      <c r="A254" s="1">
        <v>480</v>
      </c>
      <c r="B254" s="1">
        <v>456</v>
      </c>
      <c r="C254" s="1">
        <v>892</v>
      </c>
      <c r="D254" s="19" t="s">
        <v>126</v>
      </c>
      <c r="E254" s="11"/>
      <c r="F254" s="11">
        <v>-18747.080000000002</v>
      </c>
      <c r="G254" s="33">
        <v>-23983.56</v>
      </c>
      <c r="H254" s="46">
        <v>-19385.41</v>
      </c>
      <c r="I254" s="50">
        <v>-17014.509999999998</v>
      </c>
      <c r="J254" s="11"/>
      <c r="K254" s="3">
        <f t="shared" si="8"/>
        <v>-79130.559999999998</v>
      </c>
    </row>
    <row r="255" spans="1:11" x14ac:dyDescent="0.25">
      <c r="A255" s="1">
        <v>1060</v>
      </c>
      <c r="B255" s="1">
        <v>918</v>
      </c>
      <c r="C255" s="1"/>
      <c r="D255" s="19" t="s">
        <v>233</v>
      </c>
      <c r="E255" s="11"/>
      <c r="F255" s="11">
        <v>-15428.57</v>
      </c>
      <c r="G255" s="33">
        <v>-16913.830000000002</v>
      </c>
      <c r="H255" s="46">
        <v>-14557.43</v>
      </c>
      <c r="I255" s="50">
        <v>-17616.73</v>
      </c>
      <c r="J255" s="11"/>
      <c r="K255" s="3">
        <f t="shared" si="8"/>
        <v>-64516.56</v>
      </c>
    </row>
    <row r="256" spans="1:11" x14ac:dyDescent="0.25">
      <c r="A256" s="1">
        <v>491</v>
      </c>
      <c r="B256" s="1">
        <v>463</v>
      </c>
      <c r="C256" s="1">
        <v>896</v>
      </c>
      <c r="D256" s="19" t="s">
        <v>127</v>
      </c>
      <c r="E256" s="11"/>
      <c r="F256" s="11">
        <v>0</v>
      </c>
      <c r="G256" s="33">
        <v>0</v>
      </c>
      <c r="H256" s="46">
        <v>0</v>
      </c>
      <c r="I256" s="50">
        <v>0</v>
      </c>
      <c r="J256" s="11"/>
      <c r="K256" s="3">
        <f t="shared" si="8"/>
        <v>0</v>
      </c>
    </row>
    <row r="257" spans="1:13" x14ac:dyDescent="0.25">
      <c r="A257" s="1">
        <v>1736</v>
      </c>
      <c r="B257" s="1">
        <v>464</v>
      </c>
      <c r="C257" s="1"/>
      <c r="D257" s="19" t="s">
        <v>252</v>
      </c>
      <c r="E257" s="11"/>
      <c r="F257" s="11">
        <v>0</v>
      </c>
      <c r="G257" s="33">
        <v>0</v>
      </c>
      <c r="H257" s="46">
        <v>0</v>
      </c>
      <c r="I257" s="50">
        <v>0</v>
      </c>
      <c r="J257" s="11"/>
      <c r="K257" s="3">
        <f t="shared" si="8"/>
        <v>0</v>
      </c>
    </row>
    <row r="258" spans="1:13" x14ac:dyDescent="0.25">
      <c r="A258" s="1">
        <v>1354</v>
      </c>
      <c r="B258" s="1">
        <v>467</v>
      </c>
      <c r="C258" s="1"/>
      <c r="D258" s="19" t="s">
        <v>129</v>
      </c>
      <c r="E258" s="11"/>
      <c r="F258" s="11">
        <v>0</v>
      </c>
      <c r="G258" s="33">
        <v>0</v>
      </c>
      <c r="H258" s="46">
        <v>0</v>
      </c>
      <c r="I258" s="50">
        <v>0</v>
      </c>
      <c r="J258" s="11"/>
      <c r="K258" s="3">
        <f t="shared" si="8"/>
        <v>0</v>
      </c>
    </row>
    <row r="259" spans="1:13" x14ac:dyDescent="0.25">
      <c r="A259" s="1">
        <v>495</v>
      </c>
      <c r="B259" s="1">
        <v>465</v>
      </c>
      <c r="C259" s="1"/>
      <c r="D259" s="19" t="s">
        <v>128</v>
      </c>
      <c r="E259" s="11"/>
      <c r="F259" s="11">
        <v>-1080.96</v>
      </c>
      <c r="G259" s="33">
        <v>-58.42</v>
      </c>
      <c r="H259" s="46">
        <v>0</v>
      </c>
      <c r="I259" s="50">
        <v>-1572.03</v>
      </c>
      <c r="J259" s="11"/>
      <c r="K259" s="3">
        <f t="shared" si="8"/>
        <v>-2711.41</v>
      </c>
    </row>
    <row r="260" spans="1:13" x14ac:dyDescent="0.25">
      <c r="A260" s="1">
        <v>503</v>
      </c>
      <c r="B260" s="1">
        <v>469</v>
      </c>
      <c r="C260" s="1"/>
      <c r="D260" s="19" t="s">
        <v>130</v>
      </c>
      <c r="E260" s="11"/>
      <c r="F260" s="11">
        <v>0</v>
      </c>
      <c r="G260" s="33">
        <v>0</v>
      </c>
      <c r="H260" s="46">
        <v>0</v>
      </c>
      <c r="I260" s="50">
        <v>0</v>
      </c>
      <c r="J260" s="11"/>
      <c r="K260" s="3">
        <f t="shared" si="8"/>
        <v>0</v>
      </c>
    </row>
    <row r="261" spans="1:13" x14ac:dyDescent="0.25">
      <c r="A261" s="1">
        <v>1413</v>
      </c>
      <c r="B261" s="1">
        <v>474</v>
      </c>
      <c r="C261" s="1">
        <v>896</v>
      </c>
      <c r="D261" s="19" t="s">
        <v>131</v>
      </c>
      <c r="E261" s="11"/>
      <c r="F261" s="11">
        <v>0</v>
      </c>
      <c r="G261" s="33">
        <v>0</v>
      </c>
      <c r="H261" s="46">
        <v>0</v>
      </c>
      <c r="I261" s="50">
        <v>0</v>
      </c>
      <c r="J261" s="11"/>
      <c r="K261" s="3">
        <f t="shared" si="8"/>
        <v>0</v>
      </c>
    </row>
    <row r="262" spans="1:13" x14ac:dyDescent="0.25">
      <c r="A262" s="1">
        <v>508</v>
      </c>
      <c r="B262" s="1">
        <v>475</v>
      </c>
      <c r="C262" s="1">
        <v>896</v>
      </c>
      <c r="D262" s="19" t="s">
        <v>132</v>
      </c>
      <c r="E262" s="11"/>
      <c r="F262" s="11">
        <v>0</v>
      </c>
      <c r="G262" s="33">
        <v>0</v>
      </c>
      <c r="H262" s="46">
        <v>0</v>
      </c>
      <c r="I262" s="50">
        <v>0</v>
      </c>
      <c r="J262" s="11"/>
      <c r="K262" s="3">
        <f t="shared" si="8"/>
        <v>0</v>
      </c>
    </row>
    <row r="263" spans="1:13" x14ac:dyDescent="0.25">
      <c r="A263" s="1">
        <v>509</v>
      </c>
      <c r="B263" s="1">
        <v>476</v>
      </c>
      <c r="C263" s="1"/>
      <c r="D263" s="19" t="s">
        <v>133</v>
      </c>
      <c r="E263" s="11"/>
      <c r="F263" s="11">
        <v>0</v>
      </c>
      <c r="G263" s="33">
        <v>0</v>
      </c>
      <c r="H263" s="46">
        <v>0</v>
      </c>
      <c r="I263" s="50">
        <v>0</v>
      </c>
      <c r="J263" s="11"/>
      <c r="K263" s="3">
        <f t="shared" si="8"/>
        <v>0</v>
      </c>
    </row>
    <row r="264" spans="1:13" x14ac:dyDescent="0.25">
      <c r="A264" s="1">
        <v>518</v>
      </c>
      <c r="B264" s="1">
        <v>481</v>
      </c>
      <c r="C264" s="1">
        <v>892</v>
      </c>
      <c r="D264" s="19" t="s">
        <v>134</v>
      </c>
      <c r="E264" s="11"/>
      <c r="F264" s="11">
        <v>-109.08</v>
      </c>
      <c r="G264" s="33">
        <v>-68.88</v>
      </c>
      <c r="H264" s="46">
        <v>-109.61</v>
      </c>
      <c r="I264" s="50">
        <v>0</v>
      </c>
      <c r="J264" s="11"/>
      <c r="K264" s="3">
        <f t="shared" si="8"/>
        <v>-287.57</v>
      </c>
    </row>
    <row r="265" spans="1:13" x14ac:dyDescent="0.25">
      <c r="A265" s="1">
        <v>1737</v>
      </c>
      <c r="B265" s="1">
        <v>484</v>
      </c>
      <c r="C265" s="1"/>
      <c r="D265" s="19" t="s">
        <v>253</v>
      </c>
      <c r="E265" s="11"/>
      <c r="F265" s="11">
        <v>0</v>
      </c>
      <c r="G265" s="33">
        <v>0</v>
      </c>
      <c r="H265" s="46">
        <v>0</v>
      </c>
      <c r="I265" s="50">
        <v>0</v>
      </c>
      <c r="J265" s="11"/>
      <c r="K265" s="3">
        <f t="shared" si="8"/>
        <v>0</v>
      </c>
    </row>
    <row r="266" spans="1:13" x14ac:dyDescent="0.25">
      <c r="A266" s="1">
        <v>524</v>
      </c>
      <c r="B266" s="1">
        <v>485</v>
      </c>
      <c r="C266" s="1">
        <v>897</v>
      </c>
      <c r="D266" s="19" t="s">
        <v>135</v>
      </c>
      <c r="E266" s="11"/>
      <c r="F266" s="11">
        <v>-18473</v>
      </c>
      <c r="G266" s="33">
        <v>-23813.53</v>
      </c>
      <c r="H266" s="46">
        <v>-11834.82</v>
      </c>
      <c r="I266" s="50">
        <v>-6205.78</v>
      </c>
      <c r="J266" s="11"/>
      <c r="K266" s="3">
        <f t="shared" si="8"/>
        <v>-60327.13</v>
      </c>
    </row>
    <row r="267" spans="1:13" x14ac:dyDescent="0.25">
      <c r="A267" s="1">
        <v>1671</v>
      </c>
      <c r="B267" s="1">
        <v>486</v>
      </c>
      <c r="C267" s="1"/>
      <c r="D267" s="19" t="s">
        <v>248</v>
      </c>
      <c r="E267" s="11"/>
      <c r="F267" s="11">
        <v>-382.05</v>
      </c>
      <c r="G267" s="33">
        <v>-4364.99</v>
      </c>
      <c r="H267" s="46">
        <v>-2835.01</v>
      </c>
      <c r="I267" s="50">
        <v>-7437.82</v>
      </c>
      <c r="J267" s="11"/>
      <c r="K267" s="3">
        <f t="shared" ref="K267:K271" si="9">SUM(E267:J267)</f>
        <v>-15019.869999999999</v>
      </c>
    </row>
    <row r="268" spans="1:13" x14ac:dyDescent="0.25">
      <c r="A268" s="1">
        <v>532</v>
      </c>
      <c r="B268" s="1">
        <v>487</v>
      </c>
      <c r="C268" s="1"/>
      <c r="D268" s="19" t="s">
        <v>136</v>
      </c>
      <c r="E268" s="11"/>
      <c r="F268" s="11">
        <v>0</v>
      </c>
      <c r="G268" s="33">
        <v>0</v>
      </c>
      <c r="H268" s="46">
        <v>0</v>
      </c>
      <c r="I268" s="50">
        <v>0</v>
      </c>
      <c r="J268" s="11"/>
      <c r="K268" s="3">
        <f t="shared" si="9"/>
        <v>0</v>
      </c>
    </row>
    <row r="269" spans="1:13" x14ac:dyDescent="0.25">
      <c r="A269" s="1">
        <v>534</v>
      </c>
      <c r="B269" s="1">
        <v>489</v>
      </c>
      <c r="C269" s="1">
        <v>866</v>
      </c>
      <c r="D269" s="19" t="s">
        <v>137</v>
      </c>
      <c r="E269" s="11"/>
      <c r="F269" s="11">
        <v>0</v>
      </c>
      <c r="G269" s="33">
        <v>0</v>
      </c>
      <c r="H269" s="46">
        <v>0</v>
      </c>
      <c r="I269" s="50">
        <v>0</v>
      </c>
      <c r="J269" s="11"/>
      <c r="K269" s="3">
        <f t="shared" si="9"/>
        <v>0</v>
      </c>
    </row>
    <row r="270" spans="1:13" x14ac:dyDescent="0.25">
      <c r="A270" s="1">
        <v>537</v>
      </c>
      <c r="B270" s="1">
        <v>491</v>
      </c>
      <c r="C270" s="1"/>
      <c r="D270" s="19" t="s">
        <v>138</v>
      </c>
      <c r="E270" s="11"/>
      <c r="F270" s="11">
        <v>0</v>
      </c>
      <c r="G270" s="33">
        <v>0</v>
      </c>
      <c r="H270" s="46">
        <v>0</v>
      </c>
      <c r="I270" s="50">
        <v>-5314.27</v>
      </c>
      <c r="J270" s="11"/>
      <c r="K270" s="3">
        <f t="shared" si="9"/>
        <v>-5314.27</v>
      </c>
      <c r="M270" s="5"/>
    </row>
    <row r="271" spans="1:13" s="5" customFormat="1" x14ac:dyDescent="0.25">
      <c r="A271" s="12">
        <v>542</v>
      </c>
      <c r="B271" s="12">
        <v>492</v>
      </c>
      <c r="C271" s="12"/>
      <c r="D271" s="19" t="s">
        <v>139</v>
      </c>
      <c r="E271" s="11"/>
      <c r="F271" s="11">
        <v>-10087.6</v>
      </c>
      <c r="G271" s="33">
        <v>-13815.46</v>
      </c>
      <c r="H271" s="46">
        <v>-14020.85</v>
      </c>
      <c r="I271" s="48">
        <v>-19166.32</v>
      </c>
      <c r="J271" s="11"/>
      <c r="K271" s="3">
        <f t="shared" si="9"/>
        <v>-57090.229999999996</v>
      </c>
      <c r="M271"/>
    </row>
    <row r="272" spans="1:13" x14ac:dyDescent="0.25">
      <c r="A272" s="5">
        <f>COUNT(A1:A7)</f>
        <v>0</v>
      </c>
      <c r="B272" s="5"/>
      <c r="C272" s="5"/>
      <c r="D272" s="14" t="s">
        <v>260</v>
      </c>
      <c r="E272" s="13">
        <f>SUM(E8:E271)</f>
        <v>0</v>
      </c>
      <c r="F272" s="13">
        <f t="shared" ref="F272:K272" si="10">SUM(F8:F271)</f>
        <v>-2175723.7700000005</v>
      </c>
      <c r="G272" s="13">
        <f t="shared" si="10"/>
        <v>-2554514.5300000003</v>
      </c>
      <c r="H272" s="13">
        <f t="shared" si="10"/>
        <v>-1963708.72</v>
      </c>
      <c r="I272" s="13">
        <f>SUM(I8:I271)</f>
        <v>-2560467.5999999992</v>
      </c>
      <c r="J272" s="13">
        <f t="shared" si="10"/>
        <v>0</v>
      </c>
      <c r="K272" s="13">
        <f t="shared" si="10"/>
        <v>-9254414.6199999936</v>
      </c>
    </row>
  </sheetData>
  <pageMargins left="0.7" right="0.7" top="0.75" bottom="0.75" header="0.3" footer="0.3"/>
  <pageSetup scale="49" orientation="portrait" r:id="rId1"/>
  <rowBreaks count="1" manualBreakCount="1">
    <brk id="177" max="13" man="1"/>
  </rowBreaks>
  <ignoredErrors>
    <ignoredError sqref="K8:K271" calculatedColumn="1"/>
    <ignoredError sqref="I206" unlockedFormula="1"/>
  </ignoredErrors>
  <legacy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72"/>
  <sheetViews>
    <sheetView zoomScaleNormal="100" workbookViewId="0">
      <pane xSplit="4" ySplit="7" topLeftCell="E219" activePane="bottomRight" state="frozen"/>
      <selection pane="topRight" activeCell="E1" sqref="E1"/>
      <selection pane="bottomLeft" activeCell="A8" sqref="A8"/>
      <selection pane="bottomRight" activeCell="H225" sqref="H225"/>
    </sheetView>
  </sheetViews>
  <sheetFormatPr defaultRowHeight="15" x14ac:dyDescent="0.25"/>
  <cols>
    <col min="1" max="1" width="10.28515625" style="52" customWidth="1"/>
    <col min="2" max="2" width="6.7109375" style="52" customWidth="1"/>
    <col min="3" max="3" width="6.85546875" style="52" customWidth="1"/>
    <col min="4" max="4" width="25.7109375" style="52" bestFit="1" customWidth="1"/>
    <col min="5" max="5" width="13.85546875" style="63" customWidth="1"/>
    <col min="6" max="6" width="16" style="39" customWidth="1"/>
    <col min="7" max="8" width="16" style="64" customWidth="1"/>
    <col min="9" max="9" width="16.140625" style="65" customWidth="1"/>
    <col min="10" max="16384" width="9.140625" style="52"/>
  </cols>
  <sheetData>
    <row r="1" spans="1:9" x14ac:dyDescent="0.25">
      <c r="A1" s="51" t="s">
        <v>285</v>
      </c>
      <c r="B1" s="51"/>
      <c r="C1" s="51"/>
      <c r="D1" s="51"/>
      <c r="E1" s="51"/>
      <c r="F1" s="35"/>
      <c r="G1" s="51"/>
      <c r="H1" s="51"/>
      <c r="I1" s="51"/>
    </row>
    <row r="2" spans="1:9" x14ac:dyDescent="0.25">
      <c r="A2" s="53"/>
      <c r="B2" s="53"/>
      <c r="C2" s="53"/>
      <c r="D2" s="53"/>
      <c r="E2" s="53"/>
      <c r="F2" s="36"/>
      <c r="G2" s="53"/>
      <c r="H2" s="53"/>
      <c r="I2" s="53" t="s">
        <v>235</v>
      </c>
    </row>
    <row r="3" spans="1:9" x14ac:dyDescent="0.25">
      <c r="A3" s="53"/>
      <c r="B3" s="53"/>
      <c r="C3" s="53"/>
      <c r="D3" s="54" t="s">
        <v>241</v>
      </c>
      <c r="E3" s="53"/>
      <c r="F3" s="36"/>
      <c r="G3" s="53"/>
      <c r="H3" s="53"/>
      <c r="I3" s="53" t="s">
        <v>236</v>
      </c>
    </row>
    <row r="4" spans="1:9" x14ac:dyDescent="0.25">
      <c r="A4" s="53"/>
      <c r="B4" s="53"/>
      <c r="C4" s="53"/>
      <c r="D4" s="54" t="s">
        <v>242</v>
      </c>
      <c r="E4" s="53"/>
      <c r="F4" s="36"/>
      <c r="G4" s="53"/>
      <c r="H4" s="53"/>
      <c r="I4" s="53" t="s">
        <v>237</v>
      </c>
    </row>
    <row r="5" spans="1:9" x14ac:dyDescent="0.25">
      <c r="A5" s="53"/>
      <c r="B5" s="53"/>
      <c r="C5" s="53"/>
      <c r="D5" s="53"/>
      <c r="E5" s="53"/>
      <c r="F5" s="36"/>
      <c r="G5" s="53"/>
      <c r="H5" s="53"/>
      <c r="I5" s="53" t="s">
        <v>239</v>
      </c>
    </row>
    <row r="6" spans="1:9" x14ac:dyDescent="0.25">
      <c r="A6" s="53"/>
      <c r="B6" s="53"/>
      <c r="C6" s="53"/>
      <c r="D6" s="53"/>
      <c r="E6" s="53" t="s">
        <v>255</v>
      </c>
      <c r="F6" s="36" t="s">
        <v>255</v>
      </c>
      <c r="G6" s="53" t="s">
        <v>263</v>
      </c>
      <c r="H6" s="53" t="s">
        <v>263</v>
      </c>
      <c r="I6" s="53" t="s">
        <v>258</v>
      </c>
    </row>
    <row r="7" spans="1:9" x14ac:dyDescent="0.25">
      <c r="A7" s="55" t="s">
        <v>287</v>
      </c>
      <c r="B7" s="55" t="s">
        <v>296</v>
      </c>
      <c r="C7" s="55" t="s">
        <v>0</v>
      </c>
      <c r="D7" s="55" t="s">
        <v>295</v>
      </c>
      <c r="E7" s="55" t="s">
        <v>288</v>
      </c>
      <c r="F7" s="66" t="s">
        <v>292</v>
      </c>
      <c r="G7" s="55" t="s">
        <v>290</v>
      </c>
      <c r="H7" s="55" t="s">
        <v>291</v>
      </c>
      <c r="I7" s="55" t="s">
        <v>259</v>
      </c>
    </row>
    <row r="8" spans="1:9" x14ac:dyDescent="0.25">
      <c r="A8" s="56">
        <v>1761</v>
      </c>
      <c r="B8" s="56"/>
      <c r="C8" s="56"/>
      <c r="D8" s="57" t="s">
        <v>262</v>
      </c>
      <c r="E8" s="34">
        <v>0</v>
      </c>
      <c r="F8" s="37">
        <v>0</v>
      </c>
      <c r="G8" s="58">
        <v>0</v>
      </c>
      <c r="H8" s="59">
        <v>0</v>
      </c>
      <c r="I8" s="60">
        <f>SUM(E8:H8)</f>
        <v>0</v>
      </c>
    </row>
    <row r="9" spans="1:9" x14ac:dyDescent="0.25">
      <c r="A9" s="56">
        <v>2</v>
      </c>
      <c r="B9" s="56">
        <v>2</v>
      </c>
      <c r="C9" s="56"/>
      <c r="D9" s="57" t="s">
        <v>1</v>
      </c>
      <c r="E9" s="34">
        <v>0</v>
      </c>
      <c r="F9" s="37">
        <v>0</v>
      </c>
      <c r="G9" s="58">
        <v>0</v>
      </c>
      <c r="H9" s="59">
        <v>0</v>
      </c>
      <c r="I9" s="60">
        <f t="shared" ref="I9:I72" si="0">SUM(E9:H9)</f>
        <v>0</v>
      </c>
    </row>
    <row r="10" spans="1:9" x14ac:dyDescent="0.25">
      <c r="A10" s="56">
        <v>1038</v>
      </c>
      <c r="B10" s="56">
        <v>908</v>
      </c>
      <c r="C10" s="56">
        <v>881</v>
      </c>
      <c r="D10" s="57" t="s">
        <v>228</v>
      </c>
      <c r="E10" s="34">
        <v>0</v>
      </c>
      <c r="F10" s="37">
        <v>0</v>
      </c>
      <c r="G10" s="58">
        <v>0</v>
      </c>
      <c r="H10" s="59">
        <v>0</v>
      </c>
      <c r="I10" s="60">
        <f t="shared" si="0"/>
        <v>0</v>
      </c>
    </row>
    <row r="11" spans="1:9" x14ac:dyDescent="0.25">
      <c r="A11" s="56">
        <v>4</v>
      </c>
      <c r="B11" s="56">
        <v>5</v>
      </c>
      <c r="C11" s="56">
        <v>877</v>
      </c>
      <c r="D11" s="57" t="s">
        <v>2</v>
      </c>
      <c r="E11" s="34">
        <v>-3513.79</v>
      </c>
      <c r="F11" s="37">
        <v>-670.78</v>
      </c>
      <c r="G11" s="58">
        <v>0</v>
      </c>
      <c r="H11" s="59">
        <v>0</v>
      </c>
      <c r="I11" s="60">
        <f t="shared" si="0"/>
        <v>-4184.57</v>
      </c>
    </row>
    <row r="12" spans="1:9" x14ac:dyDescent="0.25">
      <c r="A12" s="56">
        <v>1734</v>
      </c>
      <c r="B12" s="56">
        <v>12</v>
      </c>
      <c r="C12" s="56"/>
      <c r="D12" s="57" t="s">
        <v>249</v>
      </c>
      <c r="E12" s="34">
        <v>0</v>
      </c>
      <c r="F12" s="37">
        <v>0</v>
      </c>
      <c r="G12" s="58">
        <v>0</v>
      </c>
      <c r="H12" s="59">
        <v>0</v>
      </c>
      <c r="I12" s="60">
        <f t="shared" si="0"/>
        <v>0</v>
      </c>
    </row>
    <row r="13" spans="1:9" x14ac:dyDescent="0.25">
      <c r="A13" s="56">
        <v>9</v>
      </c>
      <c r="B13" s="56">
        <v>14</v>
      </c>
      <c r="C13" s="56"/>
      <c r="D13" s="57" t="s">
        <v>3</v>
      </c>
      <c r="E13" s="34">
        <v>0</v>
      </c>
      <c r="F13" s="37">
        <v>-726.79</v>
      </c>
      <c r="G13" s="58">
        <v>-1355.15</v>
      </c>
      <c r="H13" s="59">
        <v>0</v>
      </c>
      <c r="I13" s="60">
        <f t="shared" si="0"/>
        <v>-2081.94</v>
      </c>
    </row>
    <row r="14" spans="1:9" x14ac:dyDescent="0.25">
      <c r="A14" s="56">
        <v>1629</v>
      </c>
      <c r="B14" s="56">
        <v>18</v>
      </c>
      <c r="C14" s="56"/>
      <c r="D14" s="57" t="s">
        <v>4</v>
      </c>
      <c r="E14" s="34">
        <v>-696.55</v>
      </c>
      <c r="F14" s="37">
        <v>-1150.83</v>
      </c>
      <c r="G14" s="58">
        <v>0</v>
      </c>
      <c r="H14" s="59">
        <v>0</v>
      </c>
      <c r="I14" s="60">
        <f t="shared" si="0"/>
        <v>-1847.3799999999999</v>
      </c>
    </row>
    <row r="15" spans="1:9" x14ac:dyDescent="0.25">
      <c r="A15" s="56">
        <v>14</v>
      </c>
      <c r="B15" s="56">
        <v>20</v>
      </c>
      <c r="C15" s="56"/>
      <c r="D15" s="57" t="s">
        <v>5</v>
      </c>
      <c r="E15" s="34">
        <v>-24195.02</v>
      </c>
      <c r="F15" s="37">
        <v>-36847.4</v>
      </c>
      <c r="G15" s="58">
        <v>-7167.67</v>
      </c>
      <c r="H15" s="47">
        <v>-16725.23</v>
      </c>
      <c r="I15" s="60">
        <f t="shared" si="0"/>
        <v>-84935.319999999992</v>
      </c>
    </row>
    <row r="16" spans="1:9" x14ac:dyDescent="0.25">
      <c r="A16" s="56">
        <v>28</v>
      </c>
      <c r="B16" s="56">
        <v>21</v>
      </c>
      <c r="C16" s="56"/>
      <c r="D16" s="57" t="s">
        <v>6</v>
      </c>
      <c r="E16" s="34">
        <v>-4119.8</v>
      </c>
      <c r="F16" s="37">
        <v>-6569.33</v>
      </c>
      <c r="G16" s="58">
        <v>-2822.2</v>
      </c>
      <c r="H16" s="47">
        <v>-4776.45</v>
      </c>
      <c r="I16" s="60">
        <f t="shared" si="0"/>
        <v>-18287.780000000002</v>
      </c>
    </row>
    <row r="17" spans="1:9" x14ac:dyDescent="0.25">
      <c r="A17" s="56">
        <v>38</v>
      </c>
      <c r="B17" s="56">
        <v>24</v>
      </c>
      <c r="C17" s="56">
        <v>890</v>
      </c>
      <c r="D17" s="57" t="s">
        <v>7</v>
      </c>
      <c r="E17" s="34">
        <v>-18170.41</v>
      </c>
      <c r="F17" s="37">
        <v>-18065.29</v>
      </c>
      <c r="G17" s="58">
        <v>-3766.14</v>
      </c>
      <c r="H17" s="59">
        <v>-17600.16</v>
      </c>
      <c r="I17" s="60">
        <f t="shared" si="0"/>
        <v>-57602</v>
      </c>
    </row>
    <row r="18" spans="1:9" x14ac:dyDescent="0.25">
      <c r="A18" s="56">
        <v>42</v>
      </c>
      <c r="B18" s="56">
        <v>27</v>
      </c>
      <c r="C18" s="56"/>
      <c r="D18" s="57" t="s">
        <v>8</v>
      </c>
      <c r="E18" s="34">
        <v>-14185.76</v>
      </c>
      <c r="F18" s="37">
        <v>-13967.93</v>
      </c>
      <c r="G18" s="58">
        <v>-3911.67</v>
      </c>
      <c r="H18" s="59">
        <v>-13234.26</v>
      </c>
      <c r="I18" s="60">
        <f t="shared" si="0"/>
        <v>-45299.62</v>
      </c>
    </row>
    <row r="19" spans="1:9" x14ac:dyDescent="0.25">
      <c r="A19" s="56">
        <v>53</v>
      </c>
      <c r="B19" s="56">
        <v>28</v>
      </c>
      <c r="C19" s="56">
        <v>891</v>
      </c>
      <c r="D19" s="57" t="s">
        <v>9</v>
      </c>
      <c r="E19" s="34">
        <v>0</v>
      </c>
      <c r="F19" s="37">
        <v>0</v>
      </c>
      <c r="G19" s="58">
        <v>0</v>
      </c>
      <c r="H19" s="59">
        <v>0</v>
      </c>
      <c r="I19" s="60">
        <f t="shared" si="0"/>
        <v>0</v>
      </c>
    </row>
    <row r="20" spans="1:9" x14ac:dyDescent="0.25">
      <c r="A20" s="56">
        <v>547</v>
      </c>
      <c r="B20" s="56">
        <v>493</v>
      </c>
      <c r="C20" s="56">
        <v>877</v>
      </c>
      <c r="D20" s="57" t="s">
        <v>140</v>
      </c>
      <c r="E20" s="34">
        <v>-3182.58</v>
      </c>
      <c r="F20" s="37">
        <v>-3878.03</v>
      </c>
      <c r="G20" s="58">
        <v>-23.81</v>
      </c>
      <c r="H20" s="59">
        <v>-107.58</v>
      </c>
      <c r="I20" s="60">
        <f t="shared" si="0"/>
        <v>-7192.0000000000009</v>
      </c>
    </row>
    <row r="21" spans="1:9" x14ac:dyDescent="0.25">
      <c r="A21" s="56">
        <v>1630</v>
      </c>
      <c r="B21" s="56"/>
      <c r="C21" s="56"/>
      <c r="D21" s="57" t="s">
        <v>272</v>
      </c>
      <c r="E21" s="34">
        <v>0</v>
      </c>
      <c r="F21" s="37">
        <v>0</v>
      </c>
      <c r="G21" s="58">
        <v>0</v>
      </c>
      <c r="H21" s="59">
        <v>0</v>
      </c>
      <c r="I21" s="60">
        <f t="shared" si="0"/>
        <v>0</v>
      </c>
    </row>
    <row r="22" spans="1:9" x14ac:dyDescent="0.25">
      <c r="A22" s="56">
        <v>62</v>
      </c>
      <c r="B22" s="56">
        <v>31</v>
      </c>
      <c r="C22" s="56"/>
      <c r="D22" s="57" t="s">
        <v>10</v>
      </c>
      <c r="E22" s="34">
        <v>0</v>
      </c>
      <c r="F22" s="37">
        <v>0</v>
      </c>
      <c r="G22" s="58">
        <v>0</v>
      </c>
      <c r="H22" s="59">
        <v>0</v>
      </c>
      <c r="I22" s="60">
        <f>SUM(E22:H22)</f>
        <v>0</v>
      </c>
    </row>
    <row r="23" spans="1:9" x14ac:dyDescent="0.25">
      <c r="A23" s="56">
        <v>550</v>
      </c>
      <c r="B23" s="56">
        <v>497</v>
      </c>
      <c r="C23" s="56"/>
      <c r="D23" s="57" t="s">
        <v>143</v>
      </c>
      <c r="E23" s="34">
        <v>0</v>
      </c>
      <c r="F23" s="37">
        <v>0</v>
      </c>
      <c r="G23" s="58">
        <v>0</v>
      </c>
      <c r="H23" s="59">
        <v>0</v>
      </c>
      <c r="I23" s="60">
        <f t="shared" si="0"/>
        <v>0</v>
      </c>
    </row>
    <row r="24" spans="1:9" x14ac:dyDescent="0.25">
      <c r="A24" s="56">
        <v>64</v>
      </c>
      <c r="B24" s="56">
        <v>32</v>
      </c>
      <c r="C24" s="56"/>
      <c r="D24" s="57" t="s">
        <v>11</v>
      </c>
      <c r="E24" s="34">
        <v>0</v>
      </c>
      <c r="F24" s="37">
        <v>0</v>
      </c>
      <c r="G24" s="58">
        <v>0</v>
      </c>
      <c r="H24" s="59">
        <v>0</v>
      </c>
      <c r="I24" s="60">
        <f t="shared" si="0"/>
        <v>0</v>
      </c>
    </row>
    <row r="25" spans="1:9" x14ac:dyDescent="0.25">
      <c r="A25" s="56">
        <v>65</v>
      </c>
      <c r="B25" s="56">
        <v>40</v>
      </c>
      <c r="C25" s="56"/>
      <c r="D25" s="57" t="s">
        <v>12</v>
      </c>
      <c r="E25" s="34">
        <v>-70762.63</v>
      </c>
      <c r="F25" s="37">
        <v>-64630.39</v>
      </c>
      <c r="G25" s="58">
        <v>-16173.86</v>
      </c>
      <c r="H25" s="59">
        <v>-70544.06</v>
      </c>
      <c r="I25" s="60">
        <f t="shared" si="0"/>
        <v>-222110.94</v>
      </c>
    </row>
    <row r="26" spans="1:9" x14ac:dyDescent="0.25">
      <c r="A26" s="56">
        <v>72</v>
      </c>
      <c r="B26" s="56">
        <v>44</v>
      </c>
      <c r="C26" s="56"/>
      <c r="D26" s="57" t="s">
        <v>13</v>
      </c>
      <c r="E26" s="34">
        <v>0</v>
      </c>
      <c r="F26" s="37">
        <v>0</v>
      </c>
      <c r="G26" s="58">
        <v>0</v>
      </c>
      <c r="H26" s="59">
        <v>0</v>
      </c>
      <c r="I26" s="60">
        <f t="shared" si="0"/>
        <v>0</v>
      </c>
    </row>
    <row r="27" spans="1:9" x14ac:dyDescent="0.25">
      <c r="A27" s="56">
        <v>1031</v>
      </c>
      <c r="B27" s="56">
        <v>903</v>
      </c>
      <c r="C27" s="56">
        <v>898</v>
      </c>
      <c r="D27" s="57" t="s">
        <v>226</v>
      </c>
      <c r="E27" s="34">
        <v>0</v>
      </c>
      <c r="F27" s="37">
        <v>0</v>
      </c>
      <c r="G27" s="58">
        <v>0</v>
      </c>
      <c r="H27" s="59">
        <v>0</v>
      </c>
      <c r="I27" s="60">
        <f t="shared" si="0"/>
        <v>0</v>
      </c>
    </row>
    <row r="28" spans="1:9" x14ac:dyDescent="0.25">
      <c r="A28" s="56">
        <v>74</v>
      </c>
      <c r="B28" s="56">
        <v>49</v>
      </c>
      <c r="C28" s="56"/>
      <c r="D28" s="57" t="s">
        <v>14</v>
      </c>
      <c r="E28" s="34">
        <v>0</v>
      </c>
      <c r="F28" s="37">
        <v>0</v>
      </c>
      <c r="G28" s="58">
        <v>0</v>
      </c>
      <c r="H28" s="59">
        <v>0</v>
      </c>
      <c r="I28" s="60">
        <f t="shared" si="0"/>
        <v>0</v>
      </c>
    </row>
    <row r="29" spans="1:9" x14ac:dyDescent="0.25">
      <c r="A29" s="56">
        <v>77</v>
      </c>
      <c r="B29" s="56">
        <v>52</v>
      </c>
      <c r="C29" s="56">
        <v>893</v>
      </c>
      <c r="D29" s="57" t="s">
        <v>15</v>
      </c>
      <c r="E29" s="34">
        <v>0</v>
      </c>
      <c r="F29" s="37">
        <v>0</v>
      </c>
      <c r="G29" s="58">
        <v>0</v>
      </c>
      <c r="H29" s="59">
        <v>0</v>
      </c>
      <c r="I29" s="60">
        <f t="shared" si="0"/>
        <v>0</v>
      </c>
    </row>
    <row r="30" spans="1:9" x14ac:dyDescent="0.25">
      <c r="A30" s="56">
        <v>78</v>
      </c>
      <c r="B30" s="56">
        <v>53</v>
      </c>
      <c r="C30" s="56"/>
      <c r="D30" s="57" t="s">
        <v>16</v>
      </c>
      <c r="E30" s="34">
        <v>-5651.19</v>
      </c>
      <c r="F30" s="37">
        <v>-2281.59</v>
      </c>
      <c r="G30" s="58">
        <v>-1018.24</v>
      </c>
      <c r="H30" s="59">
        <v>-1966.34</v>
      </c>
      <c r="I30" s="60">
        <f t="shared" si="0"/>
        <v>-10917.36</v>
      </c>
    </row>
    <row r="31" spans="1:9" x14ac:dyDescent="0.25">
      <c r="A31" s="56">
        <v>86</v>
      </c>
      <c r="B31" s="56">
        <v>54</v>
      </c>
      <c r="C31" s="56">
        <v>899</v>
      </c>
      <c r="D31" s="57" t="s">
        <v>17</v>
      </c>
      <c r="E31" s="34">
        <v>-577.5</v>
      </c>
      <c r="F31" s="37">
        <v>-157.91999999999999</v>
      </c>
      <c r="G31" s="58">
        <v>-623.01</v>
      </c>
      <c r="H31" s="59">
        <v>-1954.04</v>
      </c>
      <c r="I31" s="60">
        <f t="shared" si="0"/>
        <v>-3312.47</v>
      </c>
    </row>
    <row r="32" spans="1:9" x14ac:dyDescent="0.25">
      <c r="A32" s="56">
        <v>1633</v>
      </c>
      <c r="B32" s="56">
        <v>56</v>
      </c>
      <c r="C32" s="56"/>
      <c r="D32" s="57" t="s">
        <v>18</v>
      </c>
      <c r="E32" s="34">
        <v>0</v>
      </c>
      <c r="F32" s="37">
        <v>0</v>
      </c>
      <c r="G32" s="58">
        <v>0</v>
      </c>
      <c r="H32" s="59">
        <v>0</v>
      </c>
      <c r="I32" s="60">
        <f t="shared" si="0"/>
        <v>0</v>
      </c>
    </row>
    <row r="33" spans="1:9" x14ac:dyDescent="0.25">
      <c r="A33" s="56">
        <v>88</v>
      </c>
      <c r="B33" s="56">
        <v>57</v>
      </c>
      <c r="C33" s="56">
        <v>893</v>
      </c>
      <c r="D33" s="57" t="s">
        <v>19</v>
      </c>
      <c r="E33" s="34">
        <v>0</v>
      </c>
      <c r="F33" s="37">
        <v>0</v>
      </c>
      <c r="G33" s="58">
        <v>0</v>
      </c>
      <c r="H33" s="59">
        <v>0</v>
      </c>
      <c r="I33" s="60">
        <f t="shared" si="0"/>
        <v>0</v>
      </c>
    </row>
    <row r="34" spans="1:9" x14ac:dyDescent="0.25">
      <c r="A34" s="56">
        <v>90</v>
      </c>
      <c r="B34" s="56">
        <v>58</v>
      </c>
      <c r="C34" s="56"/>
      <c r="D34" s="57" t="s">
        <v>20</v>
      </c>
      <c r="E34" s="34">
        <v>0</v>
      </c>
      <c r="F34" s="37">
        <v>0</v>
      </c>
      <c r="G34" s="58">
        <v>0</v>
      </c>
      <c r="H34" s="59">
        <v>0</v>
      </c>
      <c r="I34" s="60">
        <f t="shared" si="0"/>
        <v>0</v>
      </c>
    </row>
    <row r="35" spans="1:9" x14ac:dyDescent="0.25">
      <c r="A35" s="56">
        <v>92</v>
      </c>
      <c r="B35" s="56">
        <v>60</v>
      </c>
      <c r="C35" s="56"/>
      <c r="D35" s="57" t="s">
        <v>21</v>
      </c>
      <c r="E35" s="34">
        <v>0</v>
      </c>
      <c r="F35" s="37">
        <v>0</v>
      </c>
      <c r="G35" s="58">
        <v>0</v>
      </c>
      <c r="H35" s="59">
        <v>0</v>
      </c>
      <c r="I35" s="60">
        <f>SUM(E35:H35)</f>
        <v>0</v>
      </c>
    </row>
    <row r="36" spans="1:9" x14ac:dyDescent="0.25">
      <c r="A36" s="56">
        <v>94</v>
      </c>
      <c r="B36" s="56">
        <v>63</v>
      </c>
      <c r="C36" s="56"/>
      <c r="D36" s="57" t="s">
        <v>22</v>
      </c>
      <c r="E36" s="34">
        <v>0</v>
      </c>
      <c r="F36" s="37">
        <v>0</v>
      </c>
      <c r="G36" s="58">
        <v>0</v>
      </c>
      <c r="H36" s="59">
        <v>0</v>
      </c>
      <c r="I36" s="60">
        <f t="shared" si="0"/>
        <v>0</v>
      </c>
    </row>
    <row r="37" spans="1:9" x14ac:dyDescent="0.25">
      <c r="A37" s="56">
        <v>1824</v>
      </c>
      <c r="B37" s="56">
        <v>66</v>
      </c>
      <c r="C37" s="56"/>
      <c r="D37" s="57" t="s">
        <v>268</v>
      </c>
      <c r="E37" s="34">
        <v>0</v>
      </c>
      <c r="F37" s="37">
        <v>0</v>
      </c>
      <c r="G37" s="58">
        <v>0</v>
      </c>
      <c r="H37" s="59">
        <v>0</v>
      </c>
      <c r="I37" s="60">
        <f t="shared" si="0"/>
        <v>0</v>
      </c>
    </row>
    <row r="38" spans="1:9" x14ac:dyDescent="0.25">
      <c r="A38" s="56">
        <v>1825</v>
      </c>
      <c r="B38" s="56">
        <v>69</v>
      </c>
      <c r="C38" s="56"/>
      <c r="D38" s="57" t="s">
        <v>269</v>
      </c>
      <c r="E38" s="34">
        <v>0</v>
      </c>
      <c r="F38" s="37">
        <v>0</v>
      </c>
      <c r="G38" s="58">
        <v>0</v>
      </c>
      <c r="H38" s="59">
        <v>0</v>
      </c>
      <c r="I38" s="60">
        <f t="shared" si="0"/>
        <v>0</v>
      </c>
    </row>
    <row r="39" spans="1:9" x14ac:dyDescent="0.25">
      <c r="A39" s="56">
        <v>108</v>
      </c>
      <c r="B39" s="56">
        <v>70</v>
      </c>
      <c r="C39" s="56"/>
      <c r="D39" s="57" t="s">
        <v>23</v>
      </c>
      <c r="E39" s="34">
        <v>-80565.69</v>
      </c>
      <c r="F39" s="37">
        <v>-60779.01</v>
      </c>
      <c r="G39" s="58">
        <v>-9843.48</v>
      </c>
      <c r="H39" s="59">
        <v>-76584.429999999993</v>
      </c>
      <c r="I39" s="60">
        <f t="shared" si="0"/>
        <v>-227772.61000000002</v>
      </c>
    </row>
    <row r="40" spans="1:9" x14ac:dyDescent="0.25">
      <c r="A40" s="56">
        <v>113</v>
      </c>
      <c r="B40" s="56">
        <v>75</v>
      </c>
      <c r="C40" s="56"/>
      <c r="D40" s="57" t="s">
        <v>24</v>
      </c>
      <c r="E40" s="34">
        <v>0</v>
      </c>
      <c r="F40" s="37">
        <v>0</v>
      </c>
      <c r="G40" s="58">
        <v>0</v>
      </c>
      <c r="H40" s="59">
        <v>0</v>
      </c>
      <c r="I40" s="60">
        <f t="shared" si="0"/>
        <v>0</v>
      </c>
    </row>
    <row r="41" spans="1:9" x14ac:dyDescent="0.25">
      <c r="A41" s="56">
        <v>1402</v>
      </c>
      <c r="B41" s="56">
        <v>76</v>
      </c>
      <c r="C41" s="56"/>
      <c r="D41" s="57" t="s">
        <v>25</v>
      </c>
      <c r="E41" s="34">
        <v>-6.04</v>
      </c>
      <c r="F41" s="37">
        <v>0</v>
      </c>
      <c r="G41" s="58">
        <v>0</v>
      </c>
      <c r="H41" s="59">
        <v>0</v>
      </c>
      <c r="I41" s="60">
        <f t="shared" si="0"/>
        <v>-6.04</v>
      </c>
    </row>
    <row r="42" spans="1:9" x14ac:dyDescent="0.25">
      <c r="A42" s="56">
        <v>549</v>
      </c>
      <c r="B42" s="56">
        <v>496</v>
      </c>
      <c r="C42" s="56"/>
      <c r="D42" s="57" t="s">
        <v>142</v>
      </c>
      <c r="E42" s="34">
        <v>0</v>
      </c>
      <c r="F42" s="37">
        <v>0</v>
      </c>
      <c r="G42" s="58">
        <v>0</v>
      </c>
      <c r="H42" s="59">
        <v>0</v>
      </c>
      <c r="I42" s="60">
        <f t="shared" si="0"/>
        <v>0</v>
      </c>
    </row>
    <row r="43" spans="1:9" x14ac:dyDescent="0.25">
      <c r="A43" s="56">
        <v>124</v>
      </c>
      <c r="B43" s="56">
        <v>79</v>
      </c>
      <c r="C43" s="56">
        <v>890</v>
      </c>
      <c r="D43" s="57" t="s">
        <v>26</v>
      </c>
      <c r="E43" s="34">
        <v>-85.73</v>
      </c>
      <c r="F43" s="37">
        <v>0</v>
      </c>
      <c r="G43" s="58">
        <v>0</v>
      </c>
      <c r="H43" s="59">
        <v>0</v>
      </c>
      <c r="I43" s="60">
        <f>SUM(E43:H43)</f>
        <v>-85.73</v>
      </c>
    </row>
    <row r="44" spans="1:9" x14ac:dyDescent="0.25">
      <c r="A44" s="56">
        <v>125</v>
      </c>
      <c r="B44" s="56">
        <v>83</v>
      </c>
      <c r="C44" s="56"/>
      <c r="D44" s="57" t="s">
        <v>27</v>
      </c>
      <c r="E44" s="34">
        <v>0</v>
      </c>
      <c r="F44" s="37">
        <v>0</v>
      </c>
      <c r="G44" s="58">
        <v>0</v>
      </c>
      <c r="H44" s="59">
        <v>0</v>
      </c>
      <c r="I44" s="60">
        <f t="shared" si="0"/>
        <v>0</v>
      </c>
    </row>
    <row r="45" spans="1:9" x14ac:dyDescent="0.25">
      <c r="A45" s="56">
        <v>127</v>
      </c>
      <c r="B45" s="56">
        <v>85</v>
      </c>
      <c r="C45" s="56"/>
      <c r="D45" s="57" t="s">
        <v>28</v>
      </c>
      <c r="E45" s="34">
        <v>0</v>
      </c>
      <c r="F45" s="37">
        <v>0</v>
      </c>
      <c r="G45" s="58">
        <v>0</v>
      </c>
      <c r="H45" s="59">
        <v>0</v>
      </c>
      <c r="I45" s="60">
        <f t="shared" si="0"/>
        <v>0</v>
      </c>
    </row>
    <row r="46" spans="1:9" x14ac:dyDescent="0.25">
      <c r="A46" s="56">
        <v>130</v>
      </c>
      <c r="B46" s="56">
        <v>89</v>
      </c>
      <c r="C46" s="56">
        <v>877</v>
      </c>
      <c r="D46" s="57" t="s">
        <v>29</v>
      </c>
      <c r="E46" s="34">
        <v>-7432.74</v>
      </c>
      <c r="F46" s="37">
        <v>-2239.35</v>
      </c>
      <c r="G46" s="58">
        <v>0</v>
      </c>
      <c r="H46" s="59">
        <v>0</v>
      </c>
      <c r="I46" s="60">
        <f t="shared" si="0"/>
        <v>-9672.09</v>
      </c>
    </row>
    <row r="47" spans="1:9" x14ac:dyDescent="0.25">
      <c r="A47" s="56">
        <v>1433</v>
      </c>
      <c r="B47" s="56">
        <v>499</v>
      </c>
      <c r="C47" s="56"/>
      <c r="D47" s="57" t="s">
        <v>144</v>
      </c>
      <c r="E47" s="34">
        <v>0</v>
      </c>
      <c r="F47" s="37">
        <v>0</v>
      </c>
      <c r="G47" s="58">
        <v>0</v>
      </c>
      <c r="H47" s="59">
        <v>0</v>
      </c>
      <c r="I47" s="60">
        <f t="shared" si="0"/>
        <v>0</v>
      </c>
    </row>
    <row r="48" spans="1:9" x14ac:dyDescent="0.25">
      <c r="A48" s="56">
        <v>1628</v>
      </c>
      <c r="B48" s="56">
        <v>91</v>
      </c>
      <c r="C48" s="56"/>
      <c r="D48" s="57" t="s">
        <v>30</v>
      </c>
      <c r="E48" s="34">
        <v>0</v>
      </c>
      <c r="F48" s="37">
        <v>0</v>
      </c>
      <c r="G48" s="58">
        <v>0</v>
      </c>
      <c r="H48" s="59">
        <v>0</v>
      </c>
      <c r="I48" s="60">
        <f t="shared" si="0"/>
        <v>0</v>
      </c>
    </row>
    <row r="49" spans="1:9" x14ac:dyDescent="0.25">
      <c r="A49" s="56">
        <v>137</v>
      </c>
      <c r="B49" s="56">
        <v>100</v>
      </c>
      <c r="C49" s="56">
        <v>890</v>
      </c>
      <c r="D49" s="57" t="s">
        <v>31</v>
      </c>
      <c r="E49" s="34">
        <v>0</v>
      </c>
      <c r="F49" s="37">
        <v>0</v>
      </c>
      <c r="G49" s="58">
        <v>0</v>
      </c>
      <c r="H49" s="59">
        <v>0</v>
      </c>
      <c r="I49" s="60">
        <f t="shared" si="0"/>
        <v>0</v>
      </c>
    </row>
    <row r="50" spans="1:9" x14ac:dyDescent="0.25">
      <c r="A50" s="56">
        <v>138</v>
      </c>
      <c r="B50" s="56">
        <v>101</v>
      </c>
      <c r="C50" s="56"/>
      <c r="D50" s="57" t="s">
        <v>32</v>
      </c>
      <c r="E50" s="34">
        <v>0</v>
      </c>
      <c r="F50" s="37">
        <v>0</v>
      </c>
      <c r="G50" s="58">
        <v>0</v>
      </c>
      <c r="H50" s="59">
        <v>0</v>
      </c>
      <c r="I50" s="60">
        <f t="shared" si="0"/>
        <v>0</v>
      </c>
    </row>
    <row r="51" spans="1:9" x14ac:dyDescent="0.25">
      <c r="A51" s="56">
        <v>1510</v>
      </c>
      <c r="B51" s="56"/>
      <c r="C51" s="56"/>
      <c r="D51" s="57" t="s">
        <v>273</v>
      </c>
      <c r="E51" s="34">
        <v>0</v>
      </c>
      <c r="F51" s="37">
        <v>0</v>
      </c>
      <c r="G51" s="58">
        <v>0</v>
      </c>
      <c r="H51" s="59">
        <v>0</v>
      </c>
      <c r="I51" s="60">
        <f t="shared" si="0"/>
        <v>0</v>
      </c>
    </row>
    <row r="52" spans="1:9" x14ac:dyDescent="0.25">
      <c r="A52" s="56">
        <v>139</v>
      </c>
      <c r="B52" s="56">
        <v>106</v>
      </c>
      <c r="C52" s="56">
        <v>891</v>
      </c>
      <c r="D52" s="57" t="s">
        <v>33</v>
      </c>
      <c r="E52" s="34">
        <v>0</v>
      </c>
      <c r="F52" s="37">
        <v>0</v>
      </c>
      <c r="G52" s="58">
        <v>0</v>
      </c>
      <c r="H52" s="59">
        <v>0</v>
      </c>
      <c r="I52" s="60">
        <f t="shared" si="0"/>
        <v>0</v>
      </c>
    </row>
    <row r="53" spans="1:9" x14ac:dyDescent="0.25">
      <c r="A53" s="56">
        <v>142</v>
      </c>
      <c r="B53" s="56">
        <v>107</v>
      </c>
      <c r="C53" s="56">
        <v>877</v>
      </c>
      <c r="D53" s="57" t="s">
        <v>34</v>
      </c>
      <c r="E53" s="34">
        <v>0</v>
      </c>
      <c r="F53" s="37">
        <v>0</v>
      </c>
      <c r="G53" s="58">
        <v>0</v>
      </c>
      <c r="H53" s="59">
        <v>0</v>
      </c>
      <c r="I53" s="60">
        <f t="shared" si="0"/>
        <v>0</v>
      </c>
    </row>
    <row r="54" spans="1:9" x14ac:dyDescent="0.25">
      <c r="A54" s="56">
        <v>1411</v>
      </c>
      <c r="B54" s="56">
        <v>111</v>
      </c>
      <c r="C54" s="56">
        <v>896</v>
      </c>
      <c r="D54" s="57" t="s">
        <v>35</v>
      </c>
      <c r="E54" s="34">
        <v>0</v>
      </c>
      <c r="F54" s="37">
        <v>0</v>
      </c>
      <c r="G54" s="58">
        <v>0</v>
      </c>
      <c r="H54" s="59">
        <v>0</v>
      </c>
      <c r="I54" s="60">
        <f>SUM(E54:H54)</f>
        <v>0</v>
      </c>
    </row>
    <row r="55" spans="1:9" x14ac:dyDescent="0.25">
      <c r="A55" s="56">
        <v>144</v>
      </c>
      <c r="B55" s="56">
        <v>114</v>
      </c>
      <c r="C55" s="56">
        <v>893</v>
      </c>
      <c r="D55" s="57" t="s">
        <v>36</v>
      </c>
      <c r="E55" s="34">
        <v>0</v>
      </c>
      <c r="F55" s="37">
        <v>0</v>
      </c>
      <c r="G55" s="58">
        <v>0</v>
      </c>
      <c r="H55" s="59">
        <v>0</v>
      </c>
      <c r="I55" s="60">
        <f t="shared" si="0"/>
        <v>0</v>
      </c>
    </row>
    <row r="56" spans="1:9" x14ac:dyDescent="0.25">
      <c r="A56" s="56">
        <v>1661</v>
      </c>
      <c r="B56" s="56">
        <v>116</v>
      </c>
      <c r="C56" s="56"/>
      <c r="D56" s="57" t="s">
        <v>243</v>
      </c>
      <c r="E56" s="34">
        <v>-1386.51</v>
      </c>
      <c r="F56" s="37">
        <v>-292.02999999999997</v>
      </c>
      <c r="G56" s="58">
        <v>-150.16</v>
      </c>
      <c r="H56" s="59">
        <v>-389.85</v>
      </c>
      <c r="I56" s="60">
        <f t="shared" si="0"/>
        <v>-2218.5500000000002</v>
      </c>
    </row>
    <row r="57" spans="1:9" x14ac:dyDescent="0.25">
      <c r="A57" s="56">
        <v>147</v>
      </c>
      <c r="B57" s="56">
        <v>117</v>
      </c>
      <c r="C57" s="56"/>
      <c r="D57" s="57" t="s">
        <v>37</v>
      </c>
      <c r="E57" s="34">
        <v>0</v>
      </c>
      <c r="F57" s="37">
        <v>0</v>
      </c>
      <c r="G57" s="58">
        <v>-204.66</v>
      </c>
      <c r="H57" s="59">
        <v>-146.03</v>
      </c>
      <c r="I57" s="60">
        <f t="shared" si="0"/>
        <v>-350.69</v>
      </c>
    </row>
    <row r="58" spans="1:9" x14ac:dyDescent="0.25">
      <c r="A58" s="56">
        <v>148</v>
      </c>
      <c r="B58" s="56">
        <v>118</v>
      </c>
      <c r="C58" s="56">
        <v>847</v>
      </c>
      <c r="D58" s="57" t="s">
        <v>38</v>
      </c>
      <c r="E58" s="34">
        <v>0</v>
      </c>
      <c r="F58" s="37">
        <v>0</v>
      </c>
      <c r="G58" s="58">
        <v>0</v>
      </c>
      <c r="H58" s="59">
        <v>0</v>
      </c>
      <c r="I58" s="60">
        <f t="shared" si="0"/>
        <v>0</v>
      </c>
    </row>
    <row r="59" spans="1:9" x14ac:dyDescent="0.25">
      <c r="A59" s="56">
        <v>1049</v>
      </c>
      <c r="B59" s="56">
        <v>913</v>
      </c>
      <c r="C59" s="56"/>
      <c r="D59" s="57" t="s">
        <v>230</v>
      </c>
      <c r="E59" s="34">
        <v>0</v>
      </c>
      <c r="F59" s="37">
        <v>0</v>
      </c>
      <c r="G59" s="58">
        <v>0</v>
      </c>
      <c r="H59" s="59">
        <v>0</v>
      </c>
      <c r="I59" s="60">
        <f t="shared" si="0"/>
        <v>0</v>
      </c>
    </row>
    <row r="60" spans="1:9" x14ac:dyDescent="0.25">
      <c r="A60" s="56">
        <v>150</v>
      </c>
      <c r="B60" s="56">
        <v>121</v>
      </c>
      <c r="C60" s="56"/>
      <c r="D60" s="57" t="s">
        <v>39</v>
      </c>
      <c r="E60" s="34">
        <v>0</v>
      </c>
      <c r="F60" s="37">
        <v>0</v>
      </c>
      <c r="G60" s="58">
        <v>0</v>
      </c>
      <c r="H60" s="59">
        <v>0</v>
      </c>
      <c r="I60" s="60">
        <f t="shared" si="0"/>
        <v>0</v>
      </c>
    </row>
    <row r="61" spans="1:9" x14ac:dyDescent="0.25">
      <c r="A61" s="56">
        <v>151</v>
      </c>
      <c r="B61" s="56">
        <v>122</v>
      </c>
      <c r="C61" s="56">
        <v>877</v>
      </c>
      <c r="D61" s="57" t="s">
        <v>40</v>
      </c>
      <c r="E61" s="34">
        <v>0</v>
      </c>
      <c r="F61" s="37">
        <v>0</v>
      </c>
      <c r="G61" s="58">
        <v>0</v>
      </c>
      <c r="H61" s="59">
        <v>0</v>
      </c>
      <c r="I61" s="60">
        <f t="shared" si="0"/>
        <v>0</v>
      </c>
    </row>
    <row r="62" spans="1:9" x14ac:dyDescent="0.25">
      <c r="A62" s="56">
        <v>154</v>
      </c>
      <c r="B62" s="56">
        <v>129</v>
      </c>
      <c r="C62" s="56">
        <v>890</v>
      </c>
      <c r="D62" s="57" t="s">
        <v>41</v>
      </c>
      <c r="E62" s="34">
        <v>-91.15</v>
      </c>
      <c r="F62" s="37">
        <v>0</v>
      </c>
      <c r="G62" s="58">
        <v>0</v>
      </c>
      <c r="H62" s="59">
        <v>0</v>
      </c>
      <c r="I62" s="60">
        <f t="shared" si="0"/>
        <v>-91.15</v>
      </c>
    </row>
    <row r="63" spans="1:9" x14ac:dyDescent="0.25">
      <c r="A63" s="56">
        <v>1998</v>
      </c>
      <c r="B63" s="56">
        <v>133</v>
      </c>
      <c r="C63" s="56"/>
      <c r="D63" s="57" t="s">
        <v>278</v>
      </c>
      <c r="E63" s="34">
        <v>0</v>
      </c>
      <c r="F63" s="37">
        <v>0</v>
      </c>
      <c r="G63" s="58">
        <v>0</v>
      </c>
      <c r="H63" s="59">
        <v>0</v>
      </c>
      <c r="I63" s="60">
        <f t="shared" si="0"/>
        <v>0</v>
      </c>
    </row>
    <row r="64" spans="1:9" x14ac:dyDescent="0.25">
      <c r="A64" s="56">
        <v>1400</v>
      </c>
      <c r="B64" s="56">
        <v>135</v>
      </c>
      <c r="C64" s="56">
        <v>896</v>
      </c>
      <c r="D64" s="57" t="s">
        <v>42</v>
      </c>
      <c r="E64" s="34">
        <v>0</v>
      </c>
      <c r="F64" s="37">
        <v>0</v>
      </c>
      <c r="G64" s="58">
        <v>0</v>
      </c>
      <c r="H64" s="59">
        <v>0</v>
      </c>
      <c r="I64" s="60">
        <f t="shared" si="0"/>
        <v>0</v>
      </c>
    </row>
    <row r="65" spans="1:9" x14ac:dyDescent="0.25">
      <c r="A65" s="56">
        <v>157</v>
      </c>
      <c r="B65" s="56">
        <v>136</v>
      </c>
      <c r="C65" s="56">
        <v>866</v>
      </c>
      <c r="D65" s="57" t="s">
        <v>43</v>
      </c>
      <c r="E65" s="34">
        <v>0</v>
      </c>
      <c r="F65" s="37">
        <v>0</v>
      </c>
      <c r="G65" s="58">
        <v>0</v>
      </c>
      <c r="H65" s="59">
        <v>0</v>
      </c>
      <c r="I65" s="60">
        <f t="shared" si="0"/>
        <v>0</v>
      </c>
    </row>
    <row r="66" spans="1:9" x14ac:dyDescent="0.25">
      <c r="A66" s="56">
        <v>1047</v>
      </c>
      <c r="B66" s="56">
        <v>912</v>
      </c>
      <c r="C66" s="56">
        <v>890</v>
      </c>
      <c r="D66" s="57" t="s">
        <v>229</v>
      </c>
      <c r="E66" s="34">
        <v>-1939.74</v>
      </c>
      <c r="F66" s="37">
        <v>0</v>
      </c>
      <c r="G66" s="58">
        <v>0</v>
      </c>
      <c r="H66" s="59">
        <v>0</v>
      </c>
      <c r="I66" s="60">
        <f t="shared" si="0"/>
        <v>-1939.74</v>
      </c>
    </row>
    <row r="67" spans="1:9" x14ac:dyDescent="0.25">
      <c r="A67" s="56">
        <v>160</v>
      </c>
      <c r="B67" s="56">
        <v>137</v>
      </c>
      <c r="C67" s="56"/>
      <c r="D67" s="57" t="s">
        <v>44</v>
      </c>
      <c r="E67" s="34">
        <v>-1470.4</v>
      </c>
      <c r="F67" s="37">
        <v>-1284.79</v>
      </c>
      <c r="G67" s="58">
        <v>-340.5</v>
      </c>
      <c r="H67" s="59">
        <v>-1081.6500000000001</v>
      </c>
      <c r="I67" s="60">
        <f t="shared" si="0"/>
        <v>-4177.34</v>
      </c>
    </row>
    <row r="68" spans="1:9" x14ac:dyDescent="0.25">
      <c r="A68" s="56">
        <v>163</v>
      </c>
      <c r="B68" s="56">
        <v>138</v>
      </c>
      <c r="C68" s="56">
        <v>877</v>
      </c>
      <c r="D68" s="57" t="s">
        <v>45</v>
      </c>
      <c r="E68" s="34">
        <v>0</v>
      </c>
      <c r="F68" s="37">
        <v>0</v>
      </c>
      <c r="G68" s="58">
        <v>0</v>
      </c>
      <c r="H68" s="59">
        <v>0</v>
      </c>
      <c r="I68" s="60">
        <f>SUM(E68:H68)</f>
        <v>0</v>
      </c>
    </row>
    <row r="69" spans="1:9" x14ac:dyDescent="0.25">
      <c r="A69" s="56">
        <v>166</v>
      </c>
      <c r="B69" s="56">
        <v>140</v>
      </c>
      <c r="C69" s="56">
        <v>898</v>
      </c>
      <c r="D69" s="57" t="s">
        <v>46</v>
      </c>
      <c r="E69" s="34">
        <v>0</v>
      </c>
      <c r="F69" s="37">
        <v>0</v>
      </c>
      <c r="G69" s="58">
        <v>0</v>
      </c>
      <c r="H69" s="59">
        <v>0</v>
      </c>
      <c r="I69" s="60">
        <f t="shared" si="0"/>
        <v>0</v>
      </c>
    </row>
    <row r="70" spans="1:9" x14ac:dyDescent="0.25">
      <c r="A70" s="56">
        <v>1663</v>
      </c>
      <c r="B70" s="56">
        <v>144</v>
      </c>
      <c r="C70" s="56"/>
      <c r="D70" s="57" t="s">
        <v>244</v>
      </c>
      <c r="E70" s="34">
        <v>0</v>
      </c>
      <c r="F70" s="37">
        <v>0</v>
      </c>
      <c r="G70" s="58">
        <v>0</v>
      </c>
      <c r="H70" s="59">
        <v>0</v>
      </c>
      <c r="I70" s="60">
        <f>SUM(E70:H70)</f>
        <v>0</v>
      </c>
    </row>
    <row r="71" spans="1:9" x14ac:dyDescent="0.25">
      <c r="A71" s="56">
        <v>1627</v>
      </c>
      <c r="B71" s="56">
        <v>148</v>
      </c>
      <c r="C71" s="56">
        <v>148</v>
      </c>
      <c r="D71" s="57" t="s">
        <v>47</v>
      </c>
      <c r="E71" s="34">
        <v>0</v>
      </c>
      <c r="F71" s="37">
        <v>0</v>
      </c>
      <c r="G71" s="58">
        <v>0</v>
      </c>
      <c r="H71" s="59">
        <v>0</v>
      </c>
      <c r="I71" s="60">
        <f t="shared" si="0"/>
        <v>0</v>
      </c>
    </row>
    <row r="72" spans="1:9" x14ac:dyDescent="0.25">
      <c r="A72" s="56">
        <v>174</v>
      </c>
      <c r="B72" s="56">
        <v>151</v>
      </c>
      <c r="C72" s="56"/>
      <c r="D72" s="57" t="s">
        <v>48</v>
      </c>
      <c r="E72" s="34">
        <v>0</v>
      </c>
      <c r="F72" s="37">
        <v>0</v>
      </c>
      <c r="G72" s="58">
        <v>0</v>
      </c>
      <c r="H72" s="59">
        <v>0</v>
      </c>
      <c r="I72" s="60">
        <f t="shared" si="0"/>
        <v>0</v>
      </c>
    </row>
    <row r="73" spans="1:9" x14ac:dyDescent="0.25">
      <c r="A73" s="56">
        <v>180</v>
      </c>
      <c r="B73" s="56">
        <v>154</v>
      </c>
      <c r="C73" s="56">
        <v>897</v>
      </c>
      <c r="D73" s="57" t="s">
        <v>49</v>
      </c>
      <c r="E73" s="34">
        <v>0</v>
      </c>
      <c r="F73" s="37">
        <v>0</v>
      </c>
      <c r="G73" s="58">
        <v>0</v>
      </c>
      <c r="H73" s="59">
        <v>0</v>
      </c>
      <c r="I73" s="60">
        <f t="shared" ref="I73:I81" si="1">SUM(E73:H73)</f>
        <v>0</v>
      </c>
    </row>
    <row r="74" spans="1:9" x14ac:dyDescent="0.25">
      <c r="A74" s="56">
        <v>1631</v>
      </c>
      <c r="B74" s="56"/>
      <c r="C74" s="56"/>
      <c r="D74" s="57" t="s">
        <v>274</v>
      </c>
      <c r="E74" s="34">
        <v>0</v>
      </c>
      <c r="F74" s="37">
        <v>0</v>
      </c>
      <c r="G74" s="58">
        <v>0</v>
      </c>
      <c r="H74" s="59">
        <v>0</v>
      </c>
      <c r="I74" s="60">
        <f t="shared" si="1"/>
        <v>0</v>
      </c>
    </row>
    <row r="75" spans="1:9" x14ac:dyDescent="0.25">
      <c r="A75" s="56">
        <v>1065</v>
      </c>
      <c r="B75" s="56">
        <v>919</v>
      </c>
      <c r="C75" s="56"/>
      <c r="D75" s="57" t="s">
        <v>234</v>
      </c>
      <c r="E75" s="34">
        <v>0</v>
      </c>
      <c r="F75" s="37">
        <v>0</v>
      </c>
      <c r="G75" s="58">
        <v>0</v>
      </c>
      <c r="H75" s="59">
        <v>0</v>
      </c>
      <c r="I75" s="60">
        <f t="shared" si="1"/>
        <v>0</v>
      </c>
    </row>
    <row r="76" spans="1:9" x14ac:dyDescent="0.25">
      <c r="A76" s="56">
        <v>275</v>
      </c>
      <c r="B76" s="56">
        <v>247</v>
      </c>
      <c r="C76" s="56">
        <v>891</v>
      </c>
      <c r="D76" s="57" t="s">
        <v>75</v>
      </c>
      <c r="E76" s="34">
        <v>0</v>
      </c>
      <c r="F76" s="37">
        <v>0</v>
      </c>
      <c r="G76" s="58">
        <v>0</v>
      </c>
      <c r="H76" s="59">
        <v>0</v>
      </c>
      <c r="I76" s="60">
        <f t="shared" si="1"/>
        <v>0</v>
      </c>
    </row>
    <row r="77" spans="1:9" x14ac:dyDescent="0.25">
      <c r="A77" s="56">
        <v>188</v>
      </c>
      <c r="B77" s="56">
        <v>167</v>
      </c>
      <c r="C77" s="56">
        <v>898</v>
      </c>
      <c r="D77" s="57" t="s">
        <v>50</v>
      </c>
      <c r="E77" s="34">
        <v>0</v>
      </c>
      <c r="F77" s="37">
        <v>0</v>
      </c>
      <c r="G77" s="58">
        <v>0</v>
      </c>
      <c r="H77" s="59">
        <v>0</v>
      </c>
      <c r="I77" s="60">
        <f t="shared" si="1"/>
        <v>0</v>
      </c>
    </row>
    <row r="78" spans="1:9" x14ac:dyDescent="0.25">
      <c r="A78" s="56">
        <v>190</v>
      </c>
      <c r="B78" s="56">
        <v>168</v>
      </c>
      <c r="C78" s="56"/>
      <c r="D78" s="57" t="s">
        <v>51</v>
      </c>
      <c r="E78" s="34">
        <v>-1137.8499999999999</v>
      </c>
      <c r="F78" s="37">
        <v>-107.1</v>
      </c>
      <c r="G78" s="58">
        <v>0</v>
      </c>
      <c r="H78" s="59">
        <v>-41.6</v>
      </c>
      <c r="I78" s="60">
        <f t="shared" si="1"/>
        <v>-1286.5499999999997</v>
      </c>
    </row>
    <row r="79" spans="1:9" x14ac:dyDescent="0.25">
      <c r="A79" s="56">
        <v>191</v>
      </c>
      <c r="B79" s="56">
        <v>169</v>
      </c>
      <c r="C79" s="56"/>
      <c r="D79" s="57" t="s">
        <v>52</v>
      </c>
      <c r="E79" s="34">
        <v>0</v>
      </c>
      <c r="F79" s="37">
        <v>0</v>
      </c>
      <c r="G79" s="58">
        <v>0</v>
      </c>
      <c r="H79" s="59">
        <v>0</v>
      </c>
      <c r="I79" s="60">
        <f t="shared" si="1"/>
        <v>0</v>
      </c>
    </row>
    <row r="80" spans="1:9" x14ac:dyDescent="0.25">
      <c r="A80" s="56">
        <v>193</v>
      </c>
      <c r="B80" s="56">
        <v>170</v>
      </c>
      <c r="C80" s="56"/>
      <c r="D80" s="57" t="s">
        <v>53</v>
      </c>
      <c r="E80" s="34">
        <v>0</v>
      </c>
      <c r="F80" s="37">
        <v>0</v>
      </c>
      <c r="G80" s="58">
        <v>0</v>
      </c>
      <c r="H80" s="59">
        <v>0</v>
      </c>
      <c r="I80" s="60">
        <f t="shared" si="1"/>
        <v>0</v>
      </c>
    </row>
    <row r="81" spans="1:9" x14ac:dyDescent="0.25">
      <c r="A81" s="56">
        <v>194</v>
      </c>
      <c r="B81" s="56">
        <v>171</v>
      </c>
      <c r="C81" s="56"/>
      <c r="D81" s="57" t="s">
        <v>54</v>
      </c>
      <c r="E81" s="34">
        <v>0</v>
      </c>
      <c r="F81" s="37">
        <v>0</v>
      </c>
      <c r="G81" s="58">
        <v>0</v>
      </c>
      <c r="H81" s="59">
        <v>0</v>
      </c>
      <c r="I81" s="60">
        <f t="shared" si="1"/>
        <v>0</v>
      </c>
    </row>
    <row r="82" spans="1:9" x14ac:dyDescent="0.25">
      <c r="A82" s="56">
        <v>205</v>
      </c>
      <c r="B82" s="56">
        <v>174</v>
      </c>
      <c r="C82" s="56">
        <v>862</v>
      </c>
      <c r="D82" s="57" t="s">
        <v>55</v>
      </c>
      <c r="E82" s="34">
        <v>-160.91999999999999</v>
      </c>
      <c r="F82" s="37">
        <v>-17.88</v>
      </c>
      <c r="G82" s="58">
        <v>0</v>
      </c>
      <c r="H82" s="59">
        <v>0</v>
      </c>
      <c r="I82" s="60">
        <f>SUM(E82:H82)</f>
        <v>-178.79999999999998</v>
      </c>
    </row>
    <row r="83" spans="1:9" x14ac:dyDescent="0.25">
      <c r="A83" s="56">
        <v>207</v>
      </c>
      <c r="B83" s="56">
        <v>175</v>
      </c>
      <c r="C83" s="56">
        <v>890</v>
      </c>
      <c r="D83" s="57" t="s">
        <v>270</v>
      </c>
      <c r="E83" s="34">
        <v>0</v>
      </c>
      <c r="F83" s="37">
        <v>0</v>
      </c>
      <c r="G83" s="58">
        <v>0</v>
      </c>
      <c r="H83" s="59">
        <v>0</v>
      </c>
      <c r="I83" s="60">
        <f t="shared" ref="I83:I94" si="2">SUM(E83:H83)</f>
        <v>0</v>
      </c>
    </row>
    <row r="84" spans="1:9" x14ac:dyDescent="0.25">
      <c r="A84" s="56">
        <v>1054</v>
      </c>
      <c r="B84" s="56">
        <v>914</v>
      </c>
      <c r="C84" s="56">
        <v>893</v>
      </c>
      <c r="D84" s="57" t="s">
        <v>231</v>
      </c>
      <c r="E84" s="34">
        <v>0</v>
      </c>
      <c r="F84" s="37">
        <v>0</v>
      </c>
      <c r="G84" s="58">
        <v>0</v>
      </c>
      <c r="H84" s="59">
        <v>0</v>
      </c>
      <c r="I84" s="60">
        <f t="shared" si="2"/>
        <v>0</v>
      </c>
    </row>
    <row r="85" spans="1:9" x14ac:dyDescent="0.25">
      <c r="A85" s="56">
        <v>208</v>
      </c>
      <c r="B85" s="56">
        <v>177</v>
      </c>
      <c r="C85" s="56"/>
      <c r="D85" s="57" t="s">
        <v>56</v>
      </c>
      <c r="E85" s="34">
        <v>0</v>
      </c>
      <c r="F85" s="37">
        <v>0</v>
      </c>
      <c r="G85" s="58">
        <v>-763.39</v>
      </c>
      <c r="H85" s="59">
        <v>-6985.29</v>
      </c>
      <c r="I85" s="60">
        <f t="shared" si="2"/>
        <v>-7748.68</v>
      </c>
    </row>
    <row r="86" spans="1:9" x14ac:dyDescent="0.25">
      <c r="A86" s="56">
        <v>210</v>
      </c>
      <c r="B86" s="56">
        <v>180</v>
      </c>
      <c r="C86" s="56"/>
      <c r="D86" s="57" t="s">
        <v>57</v>
      </c>
      <c r="E86" s="34">
        <v>-805.16</v>
      </c>
      <c r="F86" s="37">
        <v>-997.38</v>
      </c>
      <c r="G86" s="58">
        <v>-340.54</v>
      </c>
      <c r="H86" s="59">
        <v>-1112.05</v>
      </c>
      <c r="I86" s="60">
        <f t="shared" si="2"/>
        <v>-3255.13</v>
      </c>
    </row>
    <row r="87" spans="1:9" x14ac:dyDescent="0.25">
      <c r="A87" s="56">
        <v>1664</v>
      </c>
      <c r="B87" s="56">
        <v>187</v>
      </c>
      <c r="C87" s="56"/>
      <c r="D87" s="57" t="s">
        <v>245</v>
      </c>
      <c r="E87" s="34">
        <v>0</v>
      </c>
      <c r="F87" s="37">
        <v>0</v>
      </c>
      <c r="G87" s="58">
        <v>0</v>
      </c>
      <c r="H87" s="59">
        <v>0</v>
      </c>
      <c r="I87" s="60">
        <f t="shared" si="2"/>
        <v>0</v>
      </c>
    </row>
    <row r="88" spans="1:9" x14ac:dyDescent="0.25">
      <c r="A88" s="56">
        <v>217</v>
      </c>
      <c r="B88" s="56">
        <v>189</v>
      </c>
      <c r="C88" s="56">
        <v>894</v>
      </c>
      <c r="D88" s="57" t="s">
        <v>58</v>
      </c>
      <c r="E88" s="34">
        <v>0</v>
      </c>
      <c r="F88" s="37">
        <v>0</v>
      </c>
      <c r="G88" s="58">
        <v>0</v>
      </c>
      <c r="H88" s="59">
        <v>0</v>
      </c>
      <c r="I88" s="60">
        <f t="shared" si="2"/>
        <v>0</v>
      </c>
    </row>
    <row r="89" spans="1:9" x14ac:dyDescent="0.25">
      <c r="A89" s="56">
        <v>1632</v>
      </c>
      <c r="B89" s="56"/>
      <c r="C89" s="56"/>
      <c r="D89" s="57" t="s">
        <v>256</v>
      </c>
      <c r="E89" s="34">
        <v>0</v>
      </c>
      <c r="F89" s="37">
        <v>0</v>
      </c>
      <c r="G89" s="58">
        <v>0</v>
      </c>
      <c r="H89" s="59">
        <v>0</v>
      </c>
      <c r="I89" s="60">
        <f t="shared" si="2"/>
        <v>0</v>
      </c>
    </row>
    <row r="90" spans="1:9" x14ac:dyDescent="0.25">
      <c r="A90" s="56">
        <v>219</v>
      </c>
      <c r="B90" s="56">
        <v>197</v>
      </c>
      <c r="C90" s="56"/>
      <c r="D90" s="57" t="s">
        <v>59</v>
      </c>
      <c r="E90" s="34">
        <v>-1180.3399999999999</v>
      </c>
      <c r="F90" s="37">
        <v>-367.02</v>
      </c>
      <c r="G90" s="58">
        <v>-182.39</v>
      </c>
      <c r="H90" s="59">
        <v>0</v>
      </c>
      <c r="I90" s="60">
        <f t="shared" si="2"/>
        <v>-1729.75</v>
      </c>
    </row>
    <row r="91" spans="1:9" x14ac:dyDescent="0.25">
      <c r="A91" s="56">
        <v>224</v>
      </c>
      <c r="B91" s="56">
        <v>199</v>
      </c>
      <c r="C91" s="56"/>
      <c r="D91" s="57" t="s">
        <v>60</v>
      </c>
      <c r="E91" s="34">
        <v>0</v>
      </c>
      <c r="F91" s="37">
        <v>0</v>
      </c>
      <c r="G91" s="58">
        <v>0</v>
      </c>
      <c r="H91" s="59">
        <v>0</v>
      </c>
      <c r="I91" s="60">
        <f t="shared" si="2"/>
        <v>0</v>
      </c>
    </row>
    <row r="92" spans="1:9" x14ac:dyDescent="0.25">
      <c r="A92" s="56">
        <v>225</v>
      </c>
      <c r="B92" s="56">
        <v>204</v>
      </c>
      <c r="C92" s="56"/>
      <c r="D92" s="57" t="s">
        <v>61</v>
      </c>
      <c r="E92" s="34">
        <v>0</v>
      </c>
      <c r="F92" s="37">
        <v>0</v>
      </c>
      <c r="G92" s="58">
        <v>0</v>
      </c>
      <c r="H92" s="59">
        <v>0</v>
      </c>
      <c r="I92" s="60">
        <f t="shared" si="2"/>
        <v>0</v>
      </c>
    </row>
    <row r="93" spans="1:9" x14ac:dyDescent="0.25">
      <c r="A93" s="56">
        <v>1009</v>
      </c>
      <c r="B93" s="56">
        <v>791</v>
      </c>
      <c r="C93" s="56"/>
      <c r="D93" s="57" t="s">
        <v>197</v>
      </c>
      <c r="E93" s="34">
        <v>0</v>
      </c>
      <c r="F93" s="37">
        <v>0</v>
      </c>
      <c r="G93" s="58">
        <v>0</v>
      </c>
      <c r="H93" s="59">
        <v>0</v>
      </c>
      <c r="I93" s="60">
        <f t="shared" si="2"/>
        <v>0</v>
      </c>
    </row>
    <row r="94" spans="1:9" x14ac:dyDescent="0.25">
      <c r="A94" s="56">
        <v>1011</v>
      </c>
      <c r="B94" s="56">
        <v>792</v>
      </c>
      <c r="C94" s="56"/>
      <c r="D94" s="57" t="s">
        <v>198</v>
      </c>
      <c r="E94" s="34">
        <v>-5891.13</v>
      </c>
      <c r="F94" s="37">
        <v>-2897</v>
      </c>
      <c r="G94" s="58">
        <v>-1755.5</v>
      </c>
      <c r="H94" s="59">
        <v>-6337.04</v>
      </c>
      <c r="I94" s="60">
        <f t="shared" si="2"/>
        <v>-16880.670000000002</v>
      </c>
    </row>
    <row r="95" spans="1:9" x14ac:dyDescent="0.25">
      <c r="A95" s="56">
        <v>227</v>
      </c>
      <c r="B95" s="56">
        <v>210</v>
      </c>
      <c r="C95" s="56"/>
      <c r="D95" s="57" t="s">
        <v>62</v>
      </c>
      <c r="E95" s="34">
        <v>0</v>
      </c>
      <c r="F95" s="37">
        <v>0</v>
      </c>
      <c r="G95" s="58">
        <v>0</v>
      </c>
      <c r="H95" s="59">
        <v>0</v>
      </c>
      <c r="I95" s="60">
        <f>SUM(E95:H95)</f>
        <v>0</v>
      </c>
    </row>
    <row r="96" spans="1:9" x14ac:dyDescent="0.25">
      <c r="A96" s="56">
        <v>229</v>
      </c>
      <c r="B96" s="56">
        <v>211</v>
      </c>
      <c r="C96" s="56"/>
      <c r="D96" s="57" t="s">
        <v>63</v>
      </c>
      <c r="E96" s="34">
        <v>0</v>
      </c>
      <c r="F96" s="37">
        <v>0</v>
      </c>
      <c r="G96" s="58">
        <v>0</v>
      </c>
      <c r="H96" s="59">
        <v>0</v>
      </c>
      <c r="I96" s="60">
        <f t="shared" ref="I96:I105" si="3">SUM(E96:H96)</f>
        <v>0</v>
      </c>
    </row>
    <row r="97" spans="1:9" x14ac:dyDescent="0.25">
      <c r="A97" s="56">
        <v>235</v>
      </c>
      <c r="B97" s="56">
        <v>215</v>
      </c>
      <c r="C97" s="56">
        <v>893</v>
      </c>
      <c r="D97" s="57" t="s">
        <v>64</v>
      </c>
      <c r="E97" s="34">
        <v>0</v>
      </c>
      <c r="F97" s="37">
        <v>0</v>
      </c>
      <c r="G97" s="58">
        <v>0</v>
      </c>
      <c r="H97" s="59">
        <v>0</v>
      </c>
      <c r="I97" s="60">
        <f t="shared" si="3"/>
        <v>0</v>
      </c>
    </row>
    <row r="98" spans="1:9" x14ac:dyDescent="0.25">
      <c r="A98" s="56">
        <v>237</v>
      </c>
      <c r="B98" s="56">
        <v>216</v>
      </c>
      <c r="C98" s="56">
        <v>896</v>
      </c>
      <c r="D98" s="57" t="s">
        <v>65</v>
      </c>
      <c r="E98" s="34">
        <v>0</v>
      </c>
      <c r="F98" s="37">
        <v>554.67999999999995</v>
      </c>
      <c r="G98" s="58">
        <v>0</v>
      </c>
      <c r="H98" s="59">
        <v>0</v>
      </c>
      <c r="I98" s="60">
        <f t="shared" si="3"/>
        <v>554.67999999999995</v>
      </c>
    </row>
    <row r="99" spans="1:9" x14ac:dyDescent="0.25">
      <c r="A99" s="56">
        <v>239</v>
      </c>
      <c r="B99" s="56">
        <v>217</v>
      </c>
      <c r="C99" s="56"/>
      <c r="D99" s="57" t="s">
        <v>66</v>
      </c>
      <c r="E99" s="34">
        <v>0</v>
      </c>
      <c r="F99" s="37">
        <v>0</v>
      </c>
      <c r="G99" s="58">
        <v>0</v>
      </c>
      <c r="H99" s="59">
        <v>0</v>
      </c>
      <c r="I99" s="60">
        <f t="shared" si="3"/>
        <v>0</v>
      </c>
    </row>
    <row r="100" spans="1:9" x14ac:dyDescent="0.25">
      <c r="A100" s="56">
        <v>241</v>
      </c>
      <c r="B100" s="56">
        <v>222</v>
      </c>
      <c r="C100" s="56"/>
      <c r="D100" s="57" t="s">
        <v>67</v>
      </c>
      <c r="E100" s="34">
        <v>0</v>
      </c>
      <c r="F100" s="37">
        <v>0</v>
      </c>
      <c r="G100" s="58">
        <v>0</v>
      </c>
      <c r="H100" s="59">
        <v>0</v>
      </c>
      <c r="I100" s="60">
        <f t="shared" si="3"/>
        <v>0</v>
      </c>
    </row>
    <row r="101" spans="1:9" x14ac:dyDescent="0.25">
      <c r="A101" s="56">
        <v>242</v>
      </c>
      <c r="B101" s="56">
        <v>223</v>
      </c>
      <c r="C101" s="56"/>
      <c r="D101" s="57" t="s">
        <v>68</v>
      </c>
      <c r="E101" s="34">
        <v>-3482.97</v>
      </c>
      <c r="F101" s="37">
        <v>-4010.77</v>
      </c>
      <c r="G101" s="58">
        <v>-1231.04</v>
      </c>
      <c r="H101" s="59">
        <v>-3020.07</v>
      </c>
      <c r="I101" s="60">
        <f t="shared" si="3"/>
        <v>-11744.849999999999</v>
      </c>
    </row>
    <row r="102" spans="1:9" x14ac:dyDescent="0.25">
      <c r="A102" s="56">
        <v>1351</v>
      </c>
      <c r="B102" s="56">
        <v>226</v>
      </c>
      <c r="C102" s="56"/>
      <c r="D102" s="57" t="s">
        <v>69</v>
      </c>
      <c r="E102" s="34">
        <v>0</v>
      </c>
      <c r="F102" s="37">
        <v>0</v>
      </c>
      <c r="G102" s="58">
        <v>0</v>
      </c>
      <c r="H102" s="59">
        <v>0</v>
      </c>
      <c r="I102" s="60">
        <f t="shared" si="3"/>
        <v>0</v>
      </c>
    </row>
    <row r="103" spans="1:9" x14ac:dyDescent="0.25">
      <c r="A103" s="56">
        <v>247</v>
      </c>
      <c r="B103" s="56">
        <v>227</v>
      </c>
      <c r="C103" s="56">
        <v>890</v>
      </c>
      <c r="D103" s="57" t="s">
        <v>70</v>
      </c>
      <c r="E103" s="34">
        <v>0</v>
      </c>
      <c r="F103" s="37">
        <v>0</v>
      </c>
      <c r="G103" s="58">
        <v>0</v>
      </c>
      <c r="H103" s="59">
        <v>0</v>
      </c>
      <c r="I103" s="60">
        <f t="shared" si="3"/>
        <v>0</v>
      </c>
    </row>
    <row r="104" spans="1:9" x14ac:dyDescent="0.25">
      <c r="A104" s="56">
        <v>1665</v>
      </c>
      <c r="B104" s="56">
        <v>228</v>
      </c>
      <c r="C104" s="56"/>
      <c r="D104" s="57" t="s">
        <v>246</v>
      </c>
      <c r="E104" s="34">
        <v>0</v>
      </c>
      <c r="F104" s="37">
        <v>0</v>
      </c>
      <c r="G104" s="58">
        <v>0</v>
      </c>
      <c r="H104" s="59">
        <v>0</v>
      </c>
      <c r="I104" s="60">
        <f t="shared" si="3"/>
        <v>0</v>
      </c>
    </row>
    <row r="105" spans="1:9" x14ac:dyDescent="0.25">
      <c r="A105" s="56">
        <v>250</v>
      </c>
      <c r="B105" s="56">
        <v>233</v>
      </c>
      <c r="C105" s="56"/>
      <c r="D105" s="57" t="s">
        <v>71</v>
      </c>
      <c r="E105" s="34">
        <v>-33862.080000000002</v>
      </c>
      <c r="F105" s="37">
        <v>-43193.67</v>
      </c>
      <c r="G105" s="58">
        <v>-11718.09</v>
      </c>
      <c r="H105" s="59">
        <v>-10712.39</v>
      </c>
      <c r="I105" s="60">
        <f t="shared" si="3"/>
        <v>-99486.23</v>
      </c>
    </row>
    <row r="106" spans="1:9" x14ac:dyDescent="0.25">
      <c r="A106" s="56">
        <v>2040</v>
      </c>
      <c r="B106" s="56">
        <v>236</v>
      </c>
      <c r="C106" s="56"/>
      <c r="D106" s="57" t="s">
        <v>284</v>
      </c>
      <c r="E106" s="34">
        <v>0</v>
      </c>
      <c r="F106" s="37">
        <v>0</v>
      </c>
      <c r="G106" s="58">
        <v>0</v>
      </c>
      <c r="H106" s="59">
        <v>0</v>
      </c>
      <c r="I106" s="60">
        <f>SUM(E106:H106)</f>
        <v>0</v>
      </c>
    </row>
    <row r="107" spans="1:9" x14ac:dyDescent="0.25">
      <c r="A107" s="56">
        <v>263</v>
      </c>
      <c r="B107" s="56">
        <v>239</v>
      </c>
      <c r="C107" s="56"/>
      <c r="D107" s="57" t="s">
        <v>72</v>
      </c>
      <c r="E107" s="34">
        <v>0</v>
      </c>
      <c r="F107" s="37">
        <v>0</v>
      </c>
      <c r="G107" s="58">
        <v>0</v>
      </c>
      <c r="H107" s="59">
        <v>0</v>
      </c>
      <c r="I107" s="60">
        <f t="shared" ref="I107:I121" si="4">SUM(E107:H107)</f>
        <v>0</v>
      </c>
    </row>
    <row r="108" spans="1:9" x14ac:dyDescent="0.25">
      <c r="A108" s="56">
        <v>264</v>
      </c>
      <c r="B108" s="56">
        <v>240</v>
      </c>
      <c r="C108" s="56"/>
      <c r="D108" s="57" t="s">
        <v>73</v>
      </c>
      <c r="E108" s="34">
        <v>0</v>
      </c>
      <c r="F108" s="37">
        <v>0</v>
      </c>
      <c r="G108" s="58">
        <v>0</v>
      </c>
      <c r="H108" s="59">
        <v>0</v>
      </c>
      <c r="I108" s="60">
        <f t="shared" si="4"/>
        <v>0</v>
      </c>
    </row>
    <row r="109" spans="1:9" x14ac:dyDescent="0.25">
      <c r="A109" s="56">
        <v>266</v>
      </c>
      <c r="B109" s="56">
        <v>242</v>
      </c>
      <c r="C109" s="56"/>
      <c r="D109" s="57" t="s">
        <v>74</v>
      </c>
      <c r="E109" s="34">
        <v>-33752.35</v>
      </c>
      <c r="F109" s="37">
        <v>-43623.49</v>
      </c>
      <c r="G109" s="58">
        <v>-16221.83</v>
      </c>
      <c r="H109" s="59">
        <v>-51159.9</v>
      </c>
      <c r="I109" s="60">
        <f t="shared" si="4"/>
        <v>-144757.57</v>
      </c>
    </row>
    <row r="110" spans="1:9" x14ac:dyDescent="0.25">
      <c r="A110" s="56">
        <v>387</v>
      </c>
      <c r="B110" s="56">
        <v>355</v>
      </c>
      <c r="C110" s="56"/>
      <c r="D110" s="57" t="s">
        <v>102</v>
      </c>
      <c r="E110" s="34">
        <v>0</v>
      </c>
      <c r="F110" s="37">
        <v>0</v>
      </c>
      <c r="G110" s="58">
        <v>0</v>
      </c>
      <c r="H110" s="59">
        <v>0</v>
      </c>
      <c r="I110" s="60">
        <f t="shared" si="4"/>
        <v>0</v>
      </c>
    </row>
    <row r="111" spans="1:9" x14ac:dyDescent="0.25">
      <c r="A111" s="56">
        <v>1401</v>
      </c>
      <c r="B111" s="56">
        <v>249</v>
      </c>
      <c r="C111" s="56"/>
      <c r="D111" s="57" t="s">
        <v>76</v>
      </c>
      <c r="E111" s="34">
        <v>0</v>
      </c>
      <c r="F111" s="37">
        <v>0</v>
      </c>
      <c r="G111" s="58">
        <v>0</v>
      </c>
      <c r="H111" s="59">
        <v>-708.37</v>
      </c>
      <c r="I111" s="60">
        <f t="shared" si="4"/>
        <v>-708.37</v>
      </c>
    </row>
    <row r="112" spans="1:9" x14ac:dyDescent="0.25">
      <c r="A112" s="56">
        <v>277</v>
      </c>
      <c r="B112" s="56">
        <v>253</v>
      </c>
      <c r="C112" s="56">
        <v>896</v>
      </c>
      <c r="D112" s="57" t="s">
        <v>77</v>
      </c>
      <c r="E112" s="34">
        <v>0</v>
      </c>
      <c r="F112" s="37">
        <v>0</v>
      </c>
      <c r="G112" s="58">
        <v>0</v>
      </c>
      <c r="H112" s="59">
        <v>0</v>
      </c>
      <c r="I112" s="60">
        <f t="shared" si="4"/>
        <v>0</v>
      </c>
    </row>
    <row r="113" spans="1:9" x14ac:dyDescent="0.25">
      <c r="A113" s="56">
        <v>1412</v>
      </c>
      <c r="B113" s="56">
        <v>254</v>
      </c>
      <c r="C113" s="56">
        <v>896</v>
      </c>
      <c r="D113" s="57" t="s">
        <v>78</v>
      </c>
      <c r="E113" s="34">
        <v>0</v>
      </c>
      <c r="F113" s="37">
        <v>0</v>
      </c>
      <c r="G113" s="58">
        <v>0</v>
      </c>
      <c r="H113" s="59">
        <v>0</v>
      </c>
      <c r="I113" s="60">
        <f t="shared" si="4"/>
        <v>0</v>
      </c>
    </row>
    <row r="114" spans="1:9" x14ac:dyDescent="0.25">
      <c r="A114" s="56">
        <v>281</v>
      </c>
      <c r="B114" s="56">
        <v>255</v>
      </c>
      <c r="C114" s="56">
        <v>890</v>
      </c>
      <c r="D114" s="57" t="s">
        <v>79</v>
      </c>
      <c r="E114" s="34">
        <v>0</v>
      </c>
      <c r="F114" s="37">
        <v>0</v>
      </c>
      <c r="G114" s="58">
        <v>0</v>
      </c>
      <c r="H114" s="59">
        <v>0</v>
      </c>
      <c r="I114" s="60">
        <f t="shared" si="4"/>
        <v>0</v>
      </c>
    </row>
    <row r="115" spans="1:9" x14ac:dyDescent="0.25">
      <c r="A115" s="56">
        <v>282</v>
      </c>
      <c r="B115" s="56">
        <v>256</v>
      </c>
      <c r="C115" s="56">
        <v>862</v>
      </c>
      <c r="D115" s="57" t="s">
        <v>80</v>
      </c>
      <c r="E115" s="34">
        <v>-1838.36</v>
      </c>
      <c r="F115" s="37">
        <v>-304.95</v>
      </c>
      <c r="G115" s="58">
        <v>-773.16</v>
      </c>
      <c r="H115" s="59">
        <v>-1014.28</v>
      </c>
      <c r="I115" s="60">
        <f t="shared" si="4"/>
        <v>-3930.75</v>
      </c>
    </row>
    <row r="116" spans="1:9" x14ac:dyDescent="0.25">
      <c r="A116" s="56">
        <v>1501</v>
      </c>
      <c r="B116" s="56"/>
      <c r="C116" s="56"/>
      <c r="D116" s="57" t="s">
        <v>275</v>
      </c>
      <c r="E116" s="34">
        <v>0</v>
      </c>
      <c r="F116" s="37">
        <v>0</v>
      </c>
      <c r="G116" s="58">
        <v>0</v>
      </c>
      <c r="H116" s="59">
        <v>0</v>
      </c>
      <c r="I116" s="60">
        <f t="shared" si="4"/>
        <v>0</v>
      </c>
    </row>
    <row r="117" spans="1:9" x14ac:dyDescent="0.25">
      <c r="A117" s="56">
        <v>1672</v>
      </c>
      <c r="B117" s="56"/>
      <c r="C117" s="56"/>
      <c r="D117" s="57" t="s">
        <v>264</v>
      </c>
      <c r="E117" s="34">
        <v>0</v>
      </c>
      <c r="F117" s="37">
        <v>0</v>
      </c>
      <c r="G117" s="58">
        <v>0</v>
      </c>
      <c r="H117" s="59">
        <v>0</v>
      </c>
      <c r="I117" s="60">
        <f t="shared" si="4"/>
        <v>0</v>
      </c>
    </row>
    <row r="118" spans="1:9" x14ac:dyDescent="0.25">
      <c r="A118" s="56">
        <v>1739</v>
      </c>
      <c r="B118" s="56"/>
      <c r="C118" s="56"/>
      <c r="D118" s="57" t="s">
        <v>276</v>
      </c>
      <c r="E118" s="34">
        <v>0</v>
      </c>
      <c r="F118" s="37">
        <v>0</v>
      </c>
      <c r="G118" s="58">
        <v>0</v>
      </c>
      <c r="H118" s="59">
        <v>0</v>
      </c>
      <c r="I118" s="60">
        <f t="shared" si="4"/>
        <v>0</v>
      </c>
    </row>
    <row r="119" spans="1:9" x14ac:dyDescent="0.25">
      <c r="A119" s="56">
        <v>290</v>
      </c>
      <c r="B119" s="56">
        <v>263</v>
      </c>
      <c r="C119" s="56">
        <v>896</v>
      </c>
      <c r="D119" s="57" t="s">
        <v>81</v>
      </c>
      <c r="E119" s="34">
        <v>0</v>
      </c>
      <c r="F119" s="37">
        <v>0</v>
      </c>
      <c r="G119" s="58">
        <v>0</v>
      </c>
      <c r="H119" s="59">
        <v>0</v>
      </c>
      <c r="I119" s="60">
        <f t="shared" si="4"/>
        <v>0</v>
      </c>
    </row>
    <row r="120" spans="1:9" x14ac:dyDescent="0.25">
      <c r="A120" s="56">
        <v>293</v>
      </c>
      <c r="B120" s="56">
        <v>270</v>
      </c>
      <c r="C120" s="56">
        <v>890</v>
      </c>
      <c r="D120" s="57" t="s">
        <v>82</v>
      </c>
      <c r="E120" s="34">
        <v>0</v>
      </c>
      <c r="F120" s="37">
        <v>0</v>
      </c>
      <c r="G120" s="58">
        <v>0</v>
      </c>
      <c r="H120" s="59">
        <v>0</v>
      </c>
      <c r="I120" s="60">
        <f>SUM(E120:H120)</f>
        <v>0</v>
      </c>
    </row>
    <row r="121" spans="1:9" x14ac:dyDescent="0.25">
      <c r="A121" s="56">
        <v>548</v>
      </c>
      <c r="B121" s="56">
        <v>495</v>
      </c>
      <c r="C121" s="56"/>
      <c r="D121" s="57" t="s">
        <v>141</v>
      </c>
      <c r="E121" s="34">
        <v>-5707.88</v>
      </c>
      <c r="F121" s="37">
        <v>-1696.02</v>
      </c>
      <c r="G121" s="58">
        <v>-4421.95</v>
      </c>
      <c r="H121" s="59">
        <v>-4392.1400000000003</v>
      </c>
      <c r="I121" s="60">
        <f t="shared" si="4"/>
        <v>-16217.989999999998</v>
      </c>
    </row>
    <row r="122" spans="1:9" x14ac:dyDescent="0.25">
      <c r="A122" s="56">
        <v>294</v>
      </c>
      <c r="B122" s="56">
        <v>271</v>
      </c>
      <c r="C122" s="56">
        <v>866</v>
      </c>
      <c r="D122" s="57" t="s">
        <v>83</v>
      </c>
      <c r="E122" s="34">
        <v>0</v>
      </c>
      <c r="F122" s="37">
        <v>0</v>
      </c>
      <c r="G122" s="58">
        <v>0</v>
      </c>
      <c r="H122" s="59">
        <v>0</v>
      </c>
      <c r="I122" s="60">
        <f>SUM(E122:H122)</f>
        <v>0</v>
      </c>
    </row>
    <row r="123" spans="1:9" x14ac:dyDescent="0.25">
      <c r="A123" s="56">
        <v>296</v>
      </c>
      <c r="B123" s="56">
        <v>276</v>
      </c>
      <c r="C123" s="56"/>
      <c r="D123" s="57" t="s">
        <v>84</v>
      </c>
      <c r="E123" s="34">
        <v>-1790.6</v>
      </c>
      <c r="F123" s="37">
        <v>-1014.32</v>
      </c>
      <c r="G123" s="58">
        <v>0</v>
      </c>
      <c r="H123" s="59">
        <v>-111.8</v>
      </c>
      <c r="I123" s="60">
        <f t="shared" ref="I123:I131" si="5">SUM(E123:H123)</f>
        <v>-2916.7200000000003</v>
      </c>
    </row>
    <row r="124" spans="1:9" x14ac:dyDescent="0.25">
      <c r="A124" s="56">
        <v>298</v>
      </c>
      <c r="B124" s="56">
        <v>277</v>
      </c>
      <c r="C124" s="56"/>
      <c r="D124" s="57" t="s">
        <v>85</v>
      </c>
      <c r="E124" s="34">
        <v>0</v>
      </c>
      <c r="F124" s="37">
        <v>0</v>
      </c>
      <c r="G124" s="58">
        <v>0</v>
      </c>
      <c r="H124" s="59">
        <v>0</v>
      </c>
      <c r="I124" s="60">
        <f t="shared" si="5"/>
        <v>0</v>
      </c>
    </row>
    <row r="125" spans="1:9" x14ac:dyDescent="0.25">
      <c r="A125" s="56">
        <v>304</v>
      </c>
      <c r="B125" s="56">
        <v>280</v>
      </c>
      <c r="C125" s="56"/>
      <c r="D125" s="57" t="s">
        <v>86</v>
      </c>
      <c r="E125" s="34">
        <v>0</v>
      </c>
      <c r="F125" s="37">
        <v>0</v>
      </c>
      <c r="G125" s="58">
        <v>0</v>
      </c>
      <c r="H125" s="59">
        <v>0</v>
      </c>
      <c r="I125" s="60">
        <f t="shared" si="5"/>
        <v>0</v>
      </c>
    </row>
    <row r="126" spans="1:9" x14ac:dyDescent="0.25">
      <c r="A126" s="56">
        <v>1058</v>
      </c>
      <c r="B126" s="56">
        <v>917</v>
      </c>
      <c r="C126" s="56"/>
      <c r="D126" s="57" t="s">
        <v>232</v>
      </c>
      <c r="E126" s="34">
        <v>0</v>
      </c>
      <c r="F126" s="37">
        <v>0</v>
      </c>
      <c r="G126" s="58">
        <v>0</v>
      </c>
      <c r="H126" s="59">
        <v>0</v>
      </c>
      <c r="I126" s="60">
        <f t="shared" si="5"/>
        <v>0</v>
      </c>
    </row>
    <row r="127" spans="1:9" x14ac:dyDescent="0.25">
      <c r="A127" s="56">
        <v>1995</v>
      </c>
      <c r="B127" s="56">
        <v>287</v>
      </c>
      <c r="C127" s="56"/>
      <c r="D127" s="57" t="s">
        <v>279</v>
      </c>
      <c r="E127" s="34">
        <v>0</v>
      </c>
      <c r="F127" s="37">
        <v>0</v>
      </c>
      <c r="G127" s="58">
        <v>0</v>
      </c>
      <c r="H127" s="59">
        <v>0</v>
      </c>
      <c r="I127" s="60">
        <f t="shared" si="5"/>
        <v>0</v>
      </c>
    </row>
    <row r="128" spans="1:9" x14ac:dyDescent="0.25">
      <c r="A128" s="56">
        <v>311</v>
      </c>
      <c r="B128" s="56">
        <v>291</v>
      </c>
      <c r="C128" s="56">
        <v>891</v>
      </c>
      <c r="D128" s="57" t="s">
        <v>87</v>
      </c>
      <c r="E128" s="34">
        <v>0</v>
      </c>
      <c r="F128" s="37">
        <v>0</v>
      </c>
      <c r="G128" s="58">
        <v>0</v>
      </c>
      <c r="H128" s="59">
        <v>0</v>
      </c>
      <c r="I128" s="60">
        <f t="shared" si="5"/>
        <v>0</v>
      </c>
    </row>
    <row r="129" spans="1:9" x14ac:dyDescent="0.25">
      <c r="A129" s="56">
        <v>616</v>
      </c>
      <c r="B129" s="56">
        <v>510</v>
      </c>
      <c r="C129" s="56">
        <v>895</v>
      </c>
      <c r="D129" s="57" t="s">
        <v>151</v>
      </c>
      <c r="E129" s="34">
        <v>-8.94</v>
      </c>
      <c r="F129" s="37">
        <v>-349.52</v>
      </c>
      <c r="G129" s="58">
        <v>0</v>
      </c>
      <c r="H129" s="59">
        <v>0</v>
      </c>
      <c r="I129" s="60">
        <f t="shared" si="5"/>
        <v>-358.46</v>
      </c>
    </row>
    <row r="130" spans="1:9" x14ac:dyDescent="0.25">
      <c r="A130" s="56">
        <v>696</v>
      </c>
      <c r="B130" s="56">
        <v>527</v>
      </c>
      <c r="C130" s="56">
        <v>895</v>
      </c>
      <c r="D130" s="57" t="s">
        <v>162</v>
      </c>
      <c r="E130" s="34">
        <v>-498.29</v>
      </c>
      <c r="F130" s="37">
        <v>-1291.99</v>
      </c>
      <c r="G130" s="58">
        <v>-404.66</v>
      </c>
      <c r="H130" s="59">
        <v>0</v>
      </c>
      <c r="I130" s="60">
        <f t="shared" si="5"/>
        <v>-2194.94</v>
      </c>
    </row>
    <row r="131" spans="1:9" x14ac:dyDescent="0.25">
      <c r="A131" s="56">
        <v>798</v>
      </c>
      <c r="B131" s="56">
        <v>546</v>
      </c>
      <c r="C131" s="56">
        <v>894</v>
      </c>
      <c r="D131" s="57" t="s">
        <v>176</v>
      </c>
      <c r="E131" s="34">
        <v>-12186.98</v>
      </c>
      <c r="F131" s="37">
        <v>-18307.36</v>
      </c>
      <c r="G131" s="58">
        <v>-1123.3599999999999</v>
      </c>
      <c r="H131" s="59">
        <v>-38711.120000000003</v>
      </c>
      <c r="I131" s="60">
        <f t="shared" si="5"/>
        <v>-70328.820000000007</v>
      </c>
    </row>
    <row r="132" spans="1:9" x14ac:dyDescent="0.25">
      <c r="A132" s="56">
        <v>994</v>
      </c>
      <c r="B132" s="56">
        <v>576</v>
      </c>
      <c r="C132" s="56">
        <v>891</v>
      </c>
      <c r="D132" s="57" t="s">
        <v>196</v>
      </c>
      <c r="E132" s="34">
        <v>0</v>
      </c>
      <c r="F132" s="37">
        <v>0</v>
      </c>
      <c r="G132" s="58">
        <v>0</v>
      </c>
      <c r="H132" s="59">
        <v>0</v>
      </c>
      <c r="I132" s="60">
        <f>SUM(E132:H132)</f>
        <v>0</v>
      </c>
    </row>
    <row r="133" spans="1:9" x14ac:dyDescent="0.25">
      <c r="A133" s="56">
        <v>1036</v>
      </c>
      <c r="B133" s="56">
        <v>907</v>
      </c>
      <c r="C133" s="56">
        <v>891</v>
      </c>
      <c r="D133" s="57" t="s">
        <v>227</v>
      </c>
      <c r="E133" s="34">
        <v>0</v>
      </c>
      <c r="F133" s="37">
        <v>0</v>
      </c>
      <c r="G133" s="58">
        <v>0</v>
      </c>
      <c r="H133" s="59">
        <v>0</v>
      </c>
      <c r="I133" s="60">
        <f t="shared" ref="I133:I140" si="6">SUM(E133:H133)</f>
        <v>0</v>
      </c>
    </row>
    <row r="134" spans="1:9" x14ac:dyDescent="0.25">
      <c r="A134" s="56">
        <v>315</v>
      </c>
      <c r="B134" s="56">
        <v>294</v>
      </c>
      <c r="C134" s="56"/>
      <c r="D134" s="57" t="s">
        <v>88</v>
      </c>
      <c r="E134" s="34">
        <v>0</v>
      </c>
      <c r="F134" s="37">
        <v>0</v>
      </c>
      <c r="G134" s="58">
        <v>0</v>
      </c>
      <c r="H134" s="59">
        <v>0</v>
      </c>
      <c r="I134" s="60">
        <f t="shared" si="6"/>
        <v>0</v>
      </c>
    </row>
    <row r="135" spans="1:9" x14ac:dyDescent="0.25">
      <c r="A135" s="56">
        <v>317</v>
      </c>
      <c r="B135" s="56">
        <v>305</v>
      </c>
      <c r="C135" s="56"/>
      <c r="D135" s="57" t="s">
        <v>90</v>
      </c>
      <c r="E135" s="34">
        <v>-374.48</v>
      </c>
      <c r="F135" s="37">
        <v>0</v>
      </c>
      <c r="G135" s="58">
        <v>0</v>
      </c>
      <c r="H135" s="59">
        <v>-98.52</v>
      </c>
      <c r="I135" s="60">
        <f t="shared" si="6"/>
        <v>-473</v>
      </c>
    </row>
    <row r="136" spans="1:9" x14ac:dyDescent="0.25">
      <c r="A136" s="56">
        <v>316</v>
      </c>
      <c r="B136" s="56">
        <v>297</v>
      </c>
      <c r="C136" s="56">
        <v>893</v>
      </c>
      <c r="D136" s="57" t="s">
        <v>89</v>
      </c>
      <c r="E136" s="34">
        <v>0</v>
      </c>
      <c r="F136" s="37">
        <v>0</v>
      </c>
      <c r="G136" s="58">
        <v>0</v>
      </c>
      <c r="H136" s="59">
        <v>0</v>
      </c>
      <c r="I136" s="60">
        <f t="shared" si="6"/>
        <v>0</v>
      </c>
    </row>
    <row r="137" spans="1:9" x14ac:dyDescent="0.25">
      <c r="A137" s="56">
        <v>319</v>
      </c>
      <c r="B137" s="56">
        <v>307</v>
      </c>
      <c r="C137" s="56">
        <v>893</v>
      </c>
      <c r="D137" s="57" t="s">
        <v>91</v>
      </c>
      <c r="E137" s="34">
        <v>0</v>
      </c>
      <c r="F137" s="37">
        <v>0</v>
      </c>
      <c r="G137" s="58">
        <v>0</v>
      </c>
      <c r="H137" s="59">
        <v>0</v>
      </c>
      <c r="I137" s="60">
        <f t="shared" si="6"/>
        <v>0</v>
      </c>
    </row>
    <row r="138" spans="1:9" x14ac:dyDescent="0.25">
      <c r="A138" s="56">
        <v>321</v>
      </c>
      <c r="B138" s="56">
        <v>310</v>
      </c>
      <c r="C138" s="56">
        <v>896</v>
      </c>
      <c r="D138" s="57" t="s">
        <v>92</v>
      </c>
      <c r="E138" s="34">
        <v>0</v>
      </c>
      <c r="F138" s="37">
        <v>0</v>
      </c>
      <c r="G138" s="58">
        <v>0</v>
      </c>
      <c r="H138" s="59">
        <v>0</v>
      </c>
      <c r="I138" s="60">
        <f t="shared" si="6"/>
        <v>0</v>
      </c>
    </row>
    <row r="139" spans="1:9" x14ac:dyDescent="0.25">
      <c r="A139" s="56">
        <v>1735</v>
      </c>
      <c r="B139" s="56">
        <v>312</v>
      </c>
      <c r="C139" s="56"/>
      <c r="D139" s="57" t="s">
        <v>250</v>
      </c>
      <c r="E139" s="34">
        <v>0</v>
      </c>
      <c r="F139" s="37">
        <v>0</v>
      </c>
      <c r="G139" s="58">
        <v>0</v>
      </c>
      <c r="H139" s="59">
        <v>-348.38</v>
      </c>
      <c r="I139" s="60">
        <f t="shared" si="6"/>
        <v>-348.38</v>
      </c>
    </row>
    <row r="140" spans="1:9" x14ac:dyDescent="0.25">
      <c r="A140" s="56">
        <v>335</v>
      </c>
      <c r="B140" s="56">
        <v>322</v>
      </c>
      <c r="C140" s="56">
        <v>848</v>
      </c>
      <c r="D140" s="57" t="s">
        <v>93</v>
      </c>
      <c r="E140" s="34">
        <v>-121.37</v>
      </c>
      <c r="F140" s="37">
        <v>-35.81</v>
      </c>
      <c r="G140" s="58">
        <v>-110.76</v>
      </c>
      <c r="H140" s="59">
        <v>-294.67</v>
      </c>
      <c r="I140" s="60">
        <f t="shared" si="6"/>
        <v>-562.61</v>
      </c>
    </row>
    <row r="141" spans="1:9" x14ac:dyDescent="0.25">
      <c r="A141" s="56">
        <v>342</v>
      </c>
      <c r="B141" s="56">
        <v>325</v>
      </c>
      <c r="C141" s="56">
        <v>847</v>
      </c>
      <c r="D141" s="57" t="s">
        <v>94</v>
      </c>
      <c r="E141" s="34">
        <v>0</v>
      </c>
      <c r="F141" s="37">
        <v>0</v>
      </c>
      <c r="G141" s="58">
        <v>0</v>
      </c>
      <c r="H141" s="59">
        <v>0</v>
      </c>
      <c r="I141" s="60">
        <f>SUM(E141:H141)</f>
        <v>0</v>
      </c>
    </row>
    <row r="142" spans="1:9" x14ac:dyDescent="0.25">
      <c r="A142" s="56">
        <v>345</v>
      </c>
      <c r="B142" s="56">
        <v>327</v>
      </c>
      <c r="C142" s="56"/>
      <c r="D142" s="57" t="s">
        <v>95</v>
      </c>
      <c r="E142" s="34">
        <v>0</v>
      </c>
      <c r="F142" s="37">
        <v>0</v>
      </c>
      <c r="G142" s="58">
        <v>0</v>
      </c>
      <c r="H142" s="59">
        <v>0</v>
      </c>
      <c r="I142" s="60">
        <f t="shared" ref="I142:I149" si="7">SUM(E142:H142)</f>
        <v>0</v>
      </c>
    </row>
    <row r="143" spans="1:9" x14ac:dyDescent="0.25">
      <c r="A143" s="56">
        <v>349</v>
      </c>
      <c r="B143" s="56">
        <v>339</v>
      </c>
      <c r="C143" s="56">
        <v>877</v>
      </c>
      <c r="D143" s="57" t="s">
        <v>96</v>
      </c>
      <c r="E143" s="34">
        <v>0</v>
      </c>
      <c r="F143" s="37">
        <v>0</v>
      </c>
      <c r="G143" s="58">
        <v>0</v>
      </c>
      <c r="H143" s="59">
        <v>0</v>
      </c>
      <c r="I143" s="60">
        <f t="shared" si="7"/>
        <v>0</v>
      </c>
    </row>
    <row r="144" spans="1:9" x14ac:dyDescent="0.25">
      <c r="A144" s="56">
        <v>351</v>
      </c>
      <c r="B144" s="56">
        <v>340</v>
      </c>
      <c r="C144" s="56"/>
      <c r="D144" s="57" t="s">
        <v>97</v>
      </c>
      <c r="E144" s="34">
        <v>0</v>
      </c>
      <c r="F144" s="37">
        <v>0</v>
      </c>
      <c r="G144" s="58">
        <v>0</v>
      </c>
      <c r="H144" s="59">
        <v>0</v>
      </c>
      <c r="I144" s="60">
        <f t="shared" si="7"/>
        <v>0</v>
      </c>
    </row>
    <row r="145" spans="1:9" x14ac:dyDescent="0.25">
      <c r="A145" s="56">
        <v>353</v>
      </c>
      <c r="B145" s="56">
        <v>342</v>
      </c>
      <c r="C145" s="56">
        <v>877</v>
      </c>
      <c r="D145" s="57" t="s">
        <v>98</v>
      </c>
      <c r="E145" s="34">
        <v>-3222.47</v>
      </c>
      <c r="F145" s="37">
        <v>-7434.24</v>
      </c>
      <c r="G145" s="58">
        <v>-625.54</v>
      </c>
      <c r="H145" s="59">
        <v>-11068.74</v>
      </c>
      <c r="I145" s="60">
        <f t="shared" si="7"/>
        <v>-22350.989999999998</v>
      </c>
    </row>
    <row r="146" spans="1:9" x14ac:dyDescent="0.25">
      <c r="A146" s="56">
        <v>1013</v>
      </c>
      <c r="B146" s="56">
        <v>793</v>
      </c>
      <c r="C146" s="56"/>
      <c r="D146" s="57" t="s">
        <v>199</v>
      </c>
      <c r="E146" s="34">
        <v>-461.26</v>
      </c>
      <c r="F146" s="37">
        <v>-1265.03</v>
      </c>
      <c r="G146" s="58">
        <v>0</v>
      </c>
      <c r="H146" s="59">
        <v>-3888.03</v>
      </c>
      <c r="I146" s="60">
        <f t="shared" si="7"/>
        <v>-5614.32</v>
      </c>
    </row>
    <row r="147" spans="1:9" x14ac:dyDescent="0.25">
      <c r="A147" s="56">
        <v>359</v>
      </c>
      <c r="B147" s="56">
        <v>348</v>
      </c>
      <c r="C147" s="56"/>
      <c r="D147" s="57" t="s">
        <v>99</v>
      </c>
      <c r="E147" s="34">
        <v>0</v>
      </c>
      <c r="F147" s="37">
        <v>0</v>
      </c>
      <c r="G147" s="58">
        <v>0</v>
      </c>
      <c r="H147" s="59">
        <v>0</v>
      </c>
      <c r="I147" s="60">
        <f t="shared" si="7"/>
        <v>0</v>
      </c>
    </row>
    <row r="148" spans="1:9" x14ac:dyDescent="0.25">
      <c r="A148" s="56">
        <v>1509</v>
      </c>
      <c r="B148" s="56">
        <v>351</v>
      </c>
      <c r="C148" s="56"/>
      <c r="D148" s="57" t="s">
        <v>100</v>
      </c>
      <c r="E148" s="34">
        <v>0</v>
      </c>
      <c r="F148" s="37">
        <v>0</v>
      </c>
      <c r="G148" s="58">
        <v>0</v>
      </c>
      <c r="H148" s="59">
        <v>0</v>
      </c>
      <c r="I148" s="60">
        <f t="shared" si="7"/>
        <v>0</v>
      </c>
    </row>
    <row r="149" spans="1:9" x14ac:dyDescent="0.25">
      <c r="A149" s="56">
        <v>364</v>
      </c>
      <c r="B149" s="56">
        <v>353</v>
      </c>
      <c r="C149" s="56"/>
      <c r="D149" s="57" t="s">
        <v>101</v>
      </c>
      <c r="E149" s="34">
        <v>-40355.32</v>
      </c>
      <c r="F149" s="37">
        <v>0</v>
      </c>
      <c r="G149" s="58">
        <v>-117896.8</v>
      </c>
      <c r="H149" s="59">
        <v>-74398.41</v>
      </c>
      <c r="I149" s="60">
        <f t="shared" si="7"/>
        <v>-232650.53</v>
      </c>
    </row>
    <row r="150" spans="1:9" x14ac:dyDescent="0.25">
      <c r="A150" s="56">
        <v>389</v>
      </c>
      <c r="B150" s="56">
        <v>357</v>
      </c>
      <c r="C150" s="56">
        <v>890</v>
      </c>
      <c r="D150" s="57" t="s">
        <v>103</v>
      </c>
      <c r="E150" s="34">
        <v>0</v>
      </c>
      <c r="F150" s="37">
        <v>-4213.3</v>
      </c>
      <c r="G150" s="58">
        <v>0</v>
      </c>
      <c r="H150" s="59">
        <v>-6015.52</v>
      </c>
      <c r="I150" s="60">
        <f>SUM(E150:H150)</f>
        <v>-10228.82</v>
      </c>
    </row>
    <row r="151" spans="1:9" x14ac:dyDescent="0.25">
      <c r="A151" s="56">
        <v>399</v>
      </c>
      <c r="B151" s="56">
        <v>364</v>
      </c>
      <c r="C151" s="56">
        <v>890</v>
      </c>
      <c r="D151" s="57" t="s">
        <v>104</v>
      </c>
      <c r="E151" s="34">
        <v>0</v>
      </c>
      <c r="F151" s="37">
        <v>0</v>
      </c>
      <c r="G151" s="58">
        <v>0</v>
      </c>
      <c r="H151" s="59">
        <v>0</v>
      </c>
      <c r="I151" s="60">
        <f t="shared" ref="I151:I160" si="8">SUM(E151:H151)</f>
        <v>0</v>
      </c>
    </row>
    <row r="152" spans="1:9" x14ac:dyDescent="0.25">
      <c r="A152" s="56">
        <v>405</v>
      </c>
      <c r="B152" s="56">
        <v>367</v>
      </c>
      <c r="C152" s="56">
        <v>877</v>
      </c>
      <c r="D152" s="57" t="s">
        <v>105</v>
      </c>
      <c r="E152" s="34">
        <v>-11024.31</v>
      </c>
      <c r="F152" s="37">
        <v>-10243.06</v>
      </c>
      <c r="G152" s="58">
        <v>-1903.01</v>
      </c>
      <c r="H152" s="59">
        <v>-10588.69</v>
      </c>
      <c r="I152" s="60">
        <f t="shared" si="8"/>
        <v>-33759.07</v>
      </c>
    </row>
    <row r="153" spans="1:9" x14ac:dyDescent="0.25">
      <c r="A153" s="56">
        <v>408</v>
      </c>
      <c r="B153" s="56">
        <v>371</v>
      </c>
      <c r="C153" s="56">
        <v>896</v>
      </c>
      <c r="D153" s="57" t="s">
        <v>106</v>
      </c>
      <c r="E153" s="34">
        <v>0</v>
      </c>
      <c r="F153" s="37">
        <v>0</v>
      </c>
      <c r="G153" s="58">
        <v>0</v>
      </c>
      <c r="H153" s="59">
        <v>0</v>
      </c>
      <c r="I153" s="60">
        <f t="shared" si="8"/>
        <v>0</v>
      </c>
    </row>
    <row r="154" spans="1:9" x14ac:dyDescent="0.25">
      <c r="A154" s="56">
        <v>1438</v>
      </c>
      <c r="B154" s="56">
        <v>801</v>
      </c>
      <c r="C154" s="56"/>
      <c r="D154" s="57" t="s">
        <v>200</v>
      </c>
      <c r="E154" s="34">
        <v>0</v>
      </c>
      <c r="F154" s="37">
        <v>-10.14</v>
      </c>
      <c r="G154" s="58">
        <v>0</v>
      </c>
      <c r="H154" s="59">
        <v>0</v>
      </c>
      <c r="I154" s="60">
        <f t="shared" si="8"/>
        <v>-10.14</v>
      </c>
    </row>
    <row r="155" spans="1:9" x14ac:dyDescent="0.25">
      <c r="A155" s="56">
        <v>1445</v>
      </c>
      <c r="B155" s="56">
        <v>802</v>
      </c>
      <c r="C155" s="56"/>
      <c r="D155" s="57" t="s">
        <v>201</v>
      </c>
      <c r="E155" s="34">
        <v>-65.58</v>
      </c>
      <c r="F155" s="37">
        <v>-2311.56</v>
      </c>
      <c r="G155" s="58">
        <v>-6819</v>
      </c>
      <c r="H155" s="59">
        <v>0</v>
      </c>
      <c r="I155" s="60">
        <f t="shared" si="8"/>
        <v>-9196.14</v>
      </c>
    </row>
    <row r="156" spans="1:9" x14ac:dyDescent="0.25">
      <c r="A156" s="56">
        <v>561</v>
      </c>
      <c r="B156" s="56">
        <v>503</v>
      </c>
      <c r="C156" s="56"/>
      <c r="D156" s="57" t="s">
        <v>146</v>
      </c>
      <c r="E156" s="34">
        <v>-1681.81</v>
      </c>
      <c r="F156" s="37">
        <v>-159.75</v>
      </c>
      <c r="G156" s="58">
        <v>-2592.3200000000002</v>
      </c>
      <c r="H156" s="59">
        <v>-993.03</v>
      </c>
      <c r="I156" s="60">
        <f t="shared" si="8"/>
        <v>-5426.91</v>
      </c>
    </row>
    <row r="157" spans="1:9" x14ac:dyDescent="0.25">
      <c r="A157" s="56">
        <v>1446</v>
      </c>
      <c r="B157" s="56">
        <v>804</v>
      </c>
      <c r="C157" s="56"/>
      <c r="D157" s="57" t="s">
        <v>202</v>
      </c>
      <c r="E157" s="34">
        <v>-8092.39</v>
      </c>
      <c r="F157" s="37">
        <v>-15021.9</v>
      </c>
      <c r="G157" s="58">
        <v>-2648.55</v>
      </c>
      <c r="H157" s="59">
        <v>-10612.55</v>
      </c>
      <c r="I157" s="60">
        <f t="shared" si="8"/>
        <v>-36375.39</v>
      </c>
    </row>
    <row r="158" spans="1:9" x14ac:dyDescent="0.25">
      <c r="A158" s="56">
        <v>1449</v>
      </c>
      <c r="B158" s="56">
        <v>805</v>
      </c>
      <c r="C158" s="56"/>
      <c r="D158" s="57" t="s">
        <v>203</v>
      </c>
      <c r="E158" s="34">
        <v>-2378.09</v>
      </c>
      <c r="F158" s="37">
        <v>-984.18</v>
      </c>
      <c r="G158" s="58">
        <v>0</v>
      </c>
      <c r="H158" s="59">
        <v>0</v>
      </c>
      <c r="I158" s="60">
        <f t="shared" si="8"/>
        <v>-3362.27</v>
      </c>
    </row>
    <row r="159" spans="1:9" x14ac:dyDescent="0.25">
      <c r="A159" s="56">
        <v>587</v>
      </c>
      <c r="B159" s="56">
        <v>506</v>
      </c>
      <c r="C159" s="56"/>
      <c r="D159" s="57" t="s">
        <v>148</v>
      </c>
      <c r="E159" s="34">
        <v>-6273.52</v>
      </c>
      <c r="F159" s="37">
        <v>-10195.799999999999</v>
      </c>
      <c r="G159" s="58">
        <v>-3026.54</v>
      </c>
      <c r="H159" s="59">
        <v>-7273.09</v>
      </c>
      <c r="I159" s="60">
        <f t="shared" si="8"/>
        <v>-26768.95</v>
      </c>
    </row>
    <row r="160" spans="1:9" x14ac:dyDescent="0.25">
      <c r="A160" s="56">
        <v>601</v>
      </c>
      <c r="B160" s="56">
        <v>507</v>
      </c>
      <c r="C160" s="56"/>
      <c r="D160" s="57" t="s">
        <v>149</v>
      </c>
      <c r="E160" s="34">
        <v>0</v>
      </c>
      <c r="F160" s="37">
        <v>0</v>
      </c>
      <c r="G160" s="58">
        <v>0</v>
      </c>
      <c r="H160" s="59">
        <v>0</v>
      </c>
      <c r="I160" s="60">
        <f t="shared" si="8"/>
        <v>0</v>
      </c>
    </row>
    <row r="161" spans="1:9" x14ac:dyDescent="0.25">
      <c r="A161" s="56">
        <v>603</v>
      </c>
      <c r="B161" s="56">
        <v>508</v>
      </c>
      <c r="C161" s="56"/>
      <c r="D161" s="57" t="s">
        <v>150</v>
      </c>
      <c r="E161" s="34">
        <v>0</v>
      </c>
      <c r="F161" s="37">
        <v>0</v>
      </c>
      <c r="G161" s="58">
        <v>0</v>
      </c>
      <c r="H161" s="59">
        <v>0</v>
      </c>
      <c r="I161" s="60">
        <f>SUM(E161:H161)</f>
        <v>0</v>
      </c>
    </row>
    <row r="162" spans="1:9" x14ac:dyDescent="0.25">
      <c r="A162" s="56">
        <v>1508</v>
      </c>
      <c r="B162" s="56">
        <v>809</v>
      </c>
      <c r="C162" s="56"/>
      <c r="D162" s="57" t="s">
        <v>204</v>
      </c>
      <c r="E162" s="34">
        <v>-59200.38</v>
      </c>
      <c r="F162" s="37">
        <v>-73656.960000000006</v>
      </c>
      <c r="G162" s="58">
        <v>-13485.12</v>
      </c>
      <c r="H162" s="59">
        <v>-43290.13</v>
      </c>
      <c r="I162" s="60">
        <f t="shared" ref="I162:I169" si="9">SUM(E162:H162)</f>
        <v>-189632.59</v>
      </c>
    </row>
    <row r="163" spans="1:9" x14ac:dyDescent="0.25">
      <c r="A163" s="56">
        <v>1450</v>
      </c>
      <c r="B163" s="56">
        <v>810</v>
      </c>
      <c r="C163" s="56"/>
      <c r="D163" s="57" t="s">
        <v>205</v>
      </c>
      <c r="E163" s="34">
        <v>-43470.84</v>
      </c>
      <c r="F163" s="37">
        <v>-49870.239999999998</v>
      </c>
      <c r="G163" s="58">
        <v>-17661.419999999998</v>
      </c>
      <c r="H163" s="59">
        <v>-27059.96</v>
      </c>
      <c r="I163" s="60">
        <f t="shared" si="9"/>
        <v>-138062.46</v>
      </c>
    </row>
    <row r="164" spans="1:9" x14ac:dyDescent="0.25">
      <c r="A164" s="56">
        <v>617</v>
      </c>
      <c r="B164" s="56">
        <v>511</v>
      </c>
      <c r="C164" s="56"/>
      <c r="D164" s="57" t="s">
        <v>152</v>
      </c>
      <c r="E164" s="34">
        <v>0</v>
      </c>
      <c r="F164" s="37">
        <v>0</v>
      </c>
      <c r="G164" s="58">
        <v>0</v>
      </c>
      <c r="H164" s="59">
        <v>0</v>
      </c>
      <c r="I164" s="60">
        <f t="shared" si="9"/>
        <v>0</v>
      </c>
    </row>
    <row r="165" spans="1:9" x14ac:dyDescent="0.25">
      <c r="A165" s="56">
        <v>1451</v>
      </c>
      <c r="B165" s="56">
        <v>812</v>
      </c>
      <c r="C165" s="56"/>
      <c r="D165" s="57" t="s">
        <v>206</v>
      </c>
      <c r="E165" s="34">
        <v>-1118.8800000000001</v>
      </c>
      <c r="F165" s="37">
        <v>-5844.68</v>
      </c>
      <c r="G165" s="58">
        <v>-873.07</v>
      </c>
      <c r="H165" s="59">
        <v>-78.45</v>
      </c>
      <c r="I165" s="60">
        <f t="shared" si="9"/>
        <v>-7915.08</v>
      </c>
    </row>
    <row r="166" spans="1:9" x14ac:dyDescent="0.25">
      <c r="A166" s="56">
        <v>1452</v>
      </c>
      <c r="B166" s="56">
        <v>813</v>
      </c>
      <c r="C166" s="56"/>
      <c r="D166" s="57" t="s">
        <v>207</v>
      </c>
      <c r="E166" s="34">
        <v>-264.7</v>
      </c>
      <c r="F166" s="37">
        <v>-126.3</v>
      </c>
      <c r="G166" s="58">
        <v>0</v>
      </c>
      <c r="H166" s="59">
        <v>0</v>
      </c>
      <c r="I166" s="60">
        <f t="shared" si="9"/>
        <v>-391</v>
      </c>
    </row>
    <row r="167" spans="1:9" x14ac:dyDescent="0.25">
      <c r="A167" s="56">
        <v>1455</v>
      </c>
      <c r="B167" s="56">
        <v>814</v>
      </c>
      <c r="C167" s="56"/>
      <c r="D167" s="57" t="s">
        <v>208</v>
      </c>
      <c r="E167" s="34">
        <v>-6075.58</v>
      </c>
      <c r="F167" s="37">
        <v>-4018.78</v>
      </c>
      <c r="G167" s="58">
        <v>-6550.3</v>
      </c>
      <c r="H167" s="59">
        <v>-9689.75</v>
      </c>
      <c r="I167" s="60">
        <f t="shared" si="9"/>
        <v>-26334.41</v>
      </c>
    </row>
    <row r="168" spans="1:9" x14ac:dyDescent="0.25">
      <c r="A168" s="56">
        <v>635</v>
      </c>
      <c r="B168" s="56">
        <v>515</v>
      </c>
      <c r="C168" s="56"/>
      <c r="D168" s="57" t="s">
        <v>156</v>
      </c>
      <c r="E168" s="34">
        <v>-1187.8</v>
      </c>
      <c r="F168" s="37">
        <v>-408.05</v>
      </c>
      <c r="G168" s="58">
        <v>-302.39999999999998</v>
      </c>
      <c r="H168" s="59">
        <v>-634.76</v>
      </c>
      <c r="I168" s="60">
        <f t="shared" si="9"/>
        <v>-2533.0100000000002</v>
      </c>
    </row>
    <row r="169" spans="1:9" x14ac:dyDescent="0.25">
      <c r="A169" s="56">
        <v>1456</v>
      </c>
      <c r="B169" s="56">
        <v>816</v>
      </c>
      <c r="C169" s="56"/>
      <c r="D169" s="57" t="s">
        <v>209</v>
      </c>
      <c r="E169" s="34">
        <v>-1127.55</v>
      </c>
      <c r="F169" s="37">
        <v>-2010.21</v>
      </c>
      <c r="G169" s="58">
        <v>0</v>
      </c>
      <c r="H169" s="59">
        <v>-1617.28</v>
      </c>
      <c r="I169" s="60">
        <f t="shared" si="9"/>
        <v>-4755.04</v>
      </c>
    </row>
    <row r="170" spans="1:9" x14ac:dyDescent="0.25">
      <c r="A170" s="56">
        <v>646</v>
      </c>
      <c r="B170" s="56">
        <v>517</v>
      </c>
      <c r="C170" s="56"/>
      <c r="D170" s="57" t="s">
        <v>157</v>
      </c>
      <c r="E170" s="34">
        <v>0</v>
      </c>
      <c r="F170" s="37">
        <v>-1658.24</v>
      </c>
      <c r="G170" s="58">
        <v>-9246.4</v>
      </c>
      <c r="H170" s="59">
        <v>-19529.849999999999</v>
      </c>
      <c r="I170" s="60">
        <f>SUM(E170:H170)</f>
        <v>-30434.489999999998</v>
      </c>
    </row>
    <row r="171" spans="1:9" x14ac:dyDescent="0.25">
      <c r="A171" s="56">
        <v>1457</v>
      </c>
      <c r="B171" s="56">
        <v>818</v>
      </c>
      <c r="C171" s="56"/>
      <c r="D171" s="57" t="s">
        <v>210</v>
      </c>
      <c r="E171" s="34">
        <v>0</v>
      </c>
      <c r="F171" s="37">
        <v>0</v>
      </c>
      <c r="G171" s="58">
        <v>0</v>
      </c>
      <c r="H171" s="59">
        <v>0</v>
      </c>
      <c r="I171" s="60">
        <f t="shared" ref="I171:I182" si="10">SUM(E171:H171)</f>
        <v>0</v>
      </c>
    </row>
    <row r="172" spans="1:9" x14ac:dyDescent="0.25">
      <c r="A172" s="56">
        <v>1458</v>
      </c>
      <c r="B172" s="56">
        <v>819</v>
      </c>
      <c r="C172" s="56"/>
      <c r="D172" s="57" t="s">
        <v>211</v>
      </c>
      <c r="E172" s="34">
        <v>-2635.21</v>
      </c>
      <c r="F172" s="37">
        <v>-2146.7800000000002</v>
      </c>
      <c r="G172" s="58">
        <v>-1014.55</v>
      </c>
      <c r="H172" s="59">
        <v>-842.48</v>
      </c>
      <c r="I172" s="60">
        <f t="shared" si="10"/>
        <v>-6639.02</v>
      </c>
    </row>
    <row r="173" spans="1:9" x14ac:dyDescent="0.25">
      <c r="A173" s="56">
        <v>1459</v>
      </c>
      <c r="B173" s="56">
        <v>820</v>
      </c>
      <c r="C173" s="56"/>
      <c r="D173" s="57" t="s">
        <v>212</v>
      </c>
      <c r="E173" s="34">
        <v>-4069.99</v>
      </c>
      <c r="F173" s="37">
        <v>-6783.44</v>
      </c>
      <c r="G173" s="58">
        <v>-24036.7</v>
      </c>
      <c r="H173" s="59">
        <v>-8664</v>
      </c>
      <c r="I173" s="60">
        <f t="shared" si="10"/>
        <v>-43554.130000000005</v>
      </c>
    </row>
    <row r="174" spans="1:9" x14ac:dyDescent="0.25">
      <c r="A174" s="56">
        <v>1460</v>
      </c>
      <c r="B174" s="56">
        <v>821</v>
      </c>
      <c r="C174" s="56"/>
      <c r="D174" s="57" t="s">
        <v>213</v>
      </c>
      <c r="E174" s="34">
        <v>-2332.92</v>
      </c>
      <c r="F174" s="37">
        <v>-1996.73</v>
      </c>
      <c r="G174" s="58">
        <v>-14695.02</v>
      </c>
      <c r="H174" s="59">
        <v>-7709.79</v>
      </c>
      <c r="I174" s="60">
        <f t="shared" si="10"/>
        <v>-26734.46</v>
      </c>
    </row>
    <row r="175" spans="1:9" x14ac:dyDescent="0.25">
      <c r="A175" s="56">
        <v>1615</v>
      </c>
      <c r="B175" s="56">
        <v>822</v>
      </c>
      <c r="C175" s="56"/>
      <c r="D175" s="57" t="s">
        <v>214</v>
      </c>
      <c r="E175" s="34">
        <v>-1868.83</v>
      </c>
      <c r="F175" s="37">
        <v>-1108.3599999999999</v>
      </c>
      <c r="G175" s="58">
        <v>-553.29</v>
      </c>
      <c r="H175" s="59">
        <v>-1588.88</v>
      </c>
      <c r="I175" s="60">
        <f t="shared" si="10"/>
        <v>-5119.3599999999997</v>
      </c>
    </row>
    <row r="176" spans="1:9" x14ac:dyDescent="0.25">
      <c r="A176" s="56">
        <v>1461</v>
      </c>
      <c r="B176" s="56">
        <v>823</v>
      </c>
      <c r="C176" s="56"/>
      <c r="D176" s="57" t="s">
        <v>215</v>
      </c>
      <c r="E176" s="34">
        <v>-1260.68</v>
      </c>
      <c r="F176" s="37">
        <v>-500.69</v>
      </c>
      <c r="G176" s="58">
        <v>-852.76</v>
      </c>
      <c r="H176" s="59">
        <v>-506.49</v>
      </c>
      <c r="I176" s="60">
        <f t="shared" si="10"/>
        <v>-3120.62</v>
      </c>
    </row>
    <row r="177" spans="1:9" x14ac:dyDescent="0.25">
      <c r="A177" s="56">
        <v>1462</v>
      </c>
      <c r="B177" s="56">
        <v>824</v>
      </c>
      <c r="C177" s="56"/>
      <c r="D177" s="57" t="s">
        <v>216</v>
      </c>
      <c r="E177" s="34">
        <v>0</v>
      </c>
      <c r="F177" s="37">
        <v>0</v>
      </c>
      <c r="G177" s="58">
        <v>0</v>
      </c>
      <c r="H177" s="59">
        <v>0</v>
      </c>
      <c r="I177" s="60">
        <f t="shared" si="10"/>
        <v>0</v>
      </c>
    </row>
    <row r="178" spans="1:9" x14ac:dyDescent="0.25">
      <c r="A178" s="56">
        <v>1464</v>
      </c>
      <c r="B178" s="56">
        <v>825</v>
      </c>
      <c r="C178" s="56"/>
      <c r="D178" s="57" t="s">
        <v>217</v>
      </c>
      <c r="E178" s="34">
        <v>-8760.02</v>
      </c>
      <c r="F178" s="37">
        <v>-2907.71</v>
      </c>
      <c r="G178" s="58">
        <v>-4804.28</v>
      </c>
      <c r="H178" s="59">
        <v>-610.11</v>
      </c>
      <c r="I178" s="60">
        <f t="shared" si="10"/>
        <v>-17082.12</v>
      </c>
    </row>
    <row r="179" spans="1:9" x14ac:dyDescent="0.25">
      <c r="A179" s="56">
        <v>1465</v>
      </c>
      <c r="B179" s="56">
        <v>826</v>
      </c>
      <c r="C179" s="56"/>
      <c r="D179" s="57" t="s">
        <v>218</v>
      </c>
      <c r="E179" s="34">
        <v>0</v>
      </c>
      <c r="F179" s="37">
        <v>0</v>
      </c>
      <c r="G179" s="58">
        <v>0</v>
      </c>
      <c r="H179" s="59">
        <v>0</v>
      </c>
      <c r="I179" s="60">
        <f t="shared" si="10"/>
        <v>0</v>
      </c>
    </row>
    <row r="180" spans="1:9" x14ac:dyDescent="0.25">
      <c r="A180" s="56">
        <v>703</v>
      </c>
      <c r="B180" s="56">
        <v>528</v>
      </c>
      <c r="C180" s="56"/>
      <c r="D180" s="57" t="s">
        <v>163</v>
      </c>
      <c r="E180" s="34">
        <v>0</v>
      </c>
      <c r="F180" s="37">
        <v>0</v>
      </c>
      <c r="G180" s="58">
        <v>0</v>
      </c>
      <c r="H180" s="59">
        <v>0</v>
      </c>
      <c r="I180" s="60">
        <f t="shared" si="10"/>
        <v>0</v>
      </c>
    </row>
    <row r="181" spans="1:9" x14ac:dyDescent="0.25">
      <c r="A181" s="56">
        <v>707</v>
      </c>
      <c r="B181" s="56">
        <v>529</v>
      </c>
      <c r="C181" s="56"/>
      <c r="D181" s="57" t="s">
        <v>164</v>
      </c>
      <c r="E181" s="34">
        <v>-4816.6899999999996</v>
      </c>
      <c r="F181" s="37">
        <v>-697.47</v>
      </c>
      <c r="G181" s="58">
        <v>-4476.72</v>
      </c>
      <c r="H181" s="59">
        <v>-896.3</v>
      </c>
      <c r="I181" s="60">
        <f t="shared" si="10"/>
        <v>-10887.18</v>
      </c>
    </row>
    <row r="182" spans="1:9" x14ac:dyDescent="0.25">
      <c r="A182" s="56">
        <v>713</v>
      </c>
      <c r="B182" s="56">
        <v>530</v>
      </c>
      <c r="C182" s="56">
        <v>890</v>
      </c>
      <c r="D182" s="57" t="s">
        <v>165</v>
      </c>
      <c r="E182" s="34">
        <v>-2247.81</v>
      </c>
      <c r="F182" s="37">
        <v>0</v>
      </c>
      <c r="G182" s="58">
        <v>0</v>
      </c>
      <c r="H182" s="59">
        <v>0</v>
      </c>
      <c r="I182" s="60">
        <f t="shared" si="10"/>
        <v>-2247.81</v>
      </c>
    </row>
    <row r="183" spans="1:9" x14ac:dyDescent="0.25">
      <c r="A183" s="56">
        <v>718</v>
      </c>
      <c r="B183" s="56">
        <v>531</v>
      </c>
      <c r="C183" s="56">
        <v>843</v>
      </c>
      <c r="D183" s="57" t="s">
        <v>166</v>
      </c>
      <c r="E183" s="34">
        <v>-25311.8</v>
      </c>
      <c r="F183" s="37">
        <v>-35011.49</v>
      </c>
      <c r="G183" s="58">
        <v>-14746.49</v>
      </c>
      <c r="H183" s="59">
        <v>-34646.42</v>
      </c>
      <c r="I183" s="60">
        <f>SUM(E183:H183)</f>
        <v>-109716.2</v>
      </c>
    </row>
    <row r="184" spans="1:9" x14ac:dyDescent="0.25">
      <c r="A184" s="56">
        <v>722</v>
      </c>
      <c r="B184" s="56">
        <v>532</v>
      </c>
      <c r="C184" s="56"/>
      <c r="D184" s="57" t="s">
        <v>167</v>
      </c>
      <c r="E184" s="34">
        <v>-1406.6</v>
      </c>
      <c r="F184" s="37">
        <v>-442.53</v>
      </c>
      <c r="G184" s="58">
        <v>-1770.77</v>
      </c>
      <c r="H184" s="59">
        <v>-665.76</v>
      </c>
      <c r="I184" s="60">
        <f t="shared" ref="I184:I193" si="11">SUM(E184:H184)</f>
        <v>-4285.66</v>
      </c>
    </row>
    <row r="185" spans="1:9" x14ac:dyDescent="0.25">
      <c r="A185" s="56">
        <v>726</v>
      </c>
      <c r="B185" s="56">
        <v>533</v>
      </c>
      <c r="C185" s="56"/>
      <c r="D185" s="57" t="s">
        <v>168</v>
      </c>
      <c r="E185" s="34">
        <v>-1113.5999999999999</v>
      </c>
      <c r="F185" s="37">
        <v>-308.88</v>
      </c>
      <c r="G185" s="58">
        <v>-232.92</v>
      </c>
      <c r="H185" s="59">
        <v>0</v>
      </c>
      <c r="I185" s="60">
        <f t="shared" si="11"/>
        <v>-1655.4</v>
      </c>
    </row>
    <row r="186" spans="1:9" x14ac:dyDescent="0.25">
      <c r="A186" s="56">
        <v>1466</v>
      </c>
      <c r="B186" s="56">
        <v>834</v>
      </c>
      <c r="C186" s="56"/>
      <c r="D186" s="57" t="s">
        <v>219</v>
      </c>
      <c r="E186" s="34">
        <v>0</v>
      </c>
      <c r="F186" s="37">
        <v>0</v>
      </c>
      <c r="G186" s="58">
        <v>0</v>
      </c>
      <c r="H186" s="59">
        <v>0</v>
      </c>
      <c r="I186" s="60">
        <f t="shared" si="11"/>
        <v>0</v>
      </c>
    </row>
    <row r="187" spans="1:9" x14ac:dyDescent="0.25">
      <c r="A187" s="56">
        <v>743</v>
      </c>
      <c r="B187" s="56">
        <v>535</v>
      </c>
      <c r="C187" s="56"/>
      <c r="D187" s="57" t="s">
        <v>169</v>
      </c>
      <c r="E187" s="34">
        <v>-1922.36</v>
      </c>
      <c r="F187" s="37">
        <v>-1576.94</v>
      </c>
      <c r="G187" s="58">
        <v>-631.88</v>
      </c>
      <c r="H187" s="59">
        <v>-1275.1400000000001</v>
      </c>
      <c r="I187" s="60">
        <f t="shared" si="11"/>
        <v>-5406.3200000000006</v>
      </c>
    </row>
    <row r="188" spans="1:9" x14ac:dyDescent="0.25">
      <c r="A188" s="56">
        <v>753</v>
      </c>
      <c r="B188" s="56">
        <v>537</v>
      </c>
      <c r="C188" s="56"/>
      <c r="D188" s="57" t="s">
        <v>170</v>
      </c>
      <c r="E188" s="34">
        <v>-2316.13</v>
      </c>
      <c r="F188" s="37">
        <v>-78.010000000000005</v>
      </c>
      <c r="G188" s="58">
        <v>-1660.9</v>
      </c>
      <c r="H188" s="59">
        <v>-4731.87</v>
      </c>
      <c r="I188" s="60">
        <f t="shared" si="11"/>
        <v>-8786.91</v>
      </c>
    </row>
    <row r="189" spans="1:9" x14ac:dyDescent="0.25">
      <c r="A189" s="56">
        <v>1467</v>
      </c>
      <c r="B189" s="56">
        <v>838</v>
      </c>
      <c r="C189" s="56"/>
      <c r="D189" s="57" t="s">
        <v>220</v>
      </c>
      <c r="E189" s="34">
        <v>0</v>
      </c>
      <c r="F189" s="37">
        <v>0</v>
      </c>
      <c r="G189" s="58">
        <v>0</v>
      </c>
      <c r="H189" s="59">
        <v>0</v>
      </c>
      <c r="I189" s="60">
        <f t="shared" si="11"/>
        <v>0</v>
      </c>
    </row>
    <row r="190" spans="1:9" x14ac:dyDescent="0.25">
      <c r="A190" s="56">
        <v>1468</v>
      </c>
      <c r="B190" s="56">
        <v>839</v>
      </c>
      <c r="C190" s="56"/>
      <c r="D190" s="57" t="s">
        <v>221</v>
      </c>
      <c r="E190" s="34">
        <v>-1504.23</v>
      </c>
      <c r="F190" s="37">
        <v>-4418.05</v>
      </c>
      <c r="G190" s="58">
        <v>-3394.06</v>
      </c>
      <c r="H190" s="59">
        <v>-6114.84</v>
      </c>
      <c r="I190" s="60">
        <f t="shared" si="11"/>
        <v>-15431.18</v>
      </c>
    </row>
    <row r="191" spans="1:9" x14ac:dyDescent="0.25">
      <c r="A191" s="56">
        <v>765</v>
      </c>
      <c r="B191" s="56">
        <v>540</v>
      </c>
      <c r="C191" s="56"/>
      <c r="D191" s="57" t="s">
        <v>171</v>
      </c>
      <c r="E191" s="34">
        <v>-37909.54</v>
      </c>
      <c r="F191" s="37">
        <v>-27465.41</v>
      </c>
      <c r="G191" s="58">
        <v>-21260.29</v>
      </c>
      <c r="H191" s="59">
        <v>-32516.5</v>
      </c>
      <c r="I191" s="60">
        <f t="shared" si="11"/>
        <v>-119151.73999999999</v>
      </c>
    </row>
    <row r="192" spans="1:9" x14ac:dyDescent="0.25">
      <c r="A192" s="56">
        <v>774</v>
      </c>
      <c r="B192" s="56">
        <v>541</v>
      </c>
      <c r="C192" s="56">
        <v>843</v>
      </c>
      <c r="D192" s="57" t="s">
        <v>172</v>
      </c>
      <c r="E192" s="34">
        <v>-46103.55</v>
      </c>
      <c r="F192" s="37">
        <v>-37058.92</v>
      </c>
      <c r="G192" s="58">
        <v>-59311.51</v>
      </c>
      <c r="H192" s="59">
        <v>-48599.18</v>
      </c>
      <c r="I192" s="60">
        <f t="shared" si="11"/>
        <v>-191073.16</v>
      </c>
    </row>
    <row r="193" spans="1:9" x14ac:dyDescent="0.25">
      <c r="A193" s="56">
        <v>780</v>
      </c>
      <c r="B193" s="56">
        <v>542</v>
      </c>
      <c r="C193" s="56">
        <v>899</v>
      </c>
      <c r="D193" s="57" t="s">
        <v>173</v>
      </c>
      <c r="E193" s="34">
        <v>-1319.08</v>
      </c>
      <c r="F193" s="37">
        <v>-630.46</v>
      </c>
      <c r="G193" s="58">
        <v>-1654.93</v>
      </c>
      <c r="H193" s="59">
        <v>-2984.77</v>
      </c>
      <c r="I193" s="60">
        <f t="shared" si="11"/>
        <v>-6589.24</v>
      </c>
    </row>
    <row r="194" spans="1:9" x14ac:dyDescent="0.25">
      <c r="A194" s="56">
        <v>789</v>
      </c>
      <c r="B194" s="56">
        <v>544</v>
      </c>
      <c r="C194" s="56"/>
      <c r="D194" s="57" t="s">
        <v>174</v>
      </c>
      <c r="E194" s="34">
        <v>-456.36</v>
      </c>
      <c r="F194" s="37">
        <v>-45.81</v>
      </c>
      <c r="G194" s="58">
        <v>17.96</v>
      </c>
      <c r="H194" s="59">
        <v>-185.77</v>
      </c>
      <c r="I194" s="60">
        <f>SUM(E194:H194)</f>
        <v>-669.98</v>
      </c>
    </row>
    <row r="195" spans="1:9" x14ac:dyDescent="0.25">
      <c r="A195" s="56">
        <v>795</v>
      </c>
      <c r="B195" s="56">
        <v>545</v>
      </c>
      <c r="C195" s="56"/>
      <c r="D195" s="57" t="s">
        <v>175</v>
      </c>
      <c r="E195" s="34">
        <v>-1756.56</v>
      </c>
      <c r="F195" s="37">
        <v>-2937.25</v>
      </c>
      <c r="G195" s="58">
        <v>-455.31</v>
      </c>
      <c r="H195" s="59">
        <v>-2074.35</v>
      </c>
      <c r="I195" s="60">
        <f t="shared" ref="I195:I205" si="12">SUM(E195:H195)</f>
        <v>-7223.4699999999993</v>
      </c>
    </row>
    <row r="196" spans="1:9" x14ac:dyDescent="0.25">
      <c r="A196" s="56">
        <v>826</v>
      </c>
      <c r="B196" s="56">
        <v>549</v>
      </c>
      <c r="C196" s="56"/>
      <c r="D196" s="57" t="s">
        <v>177</v>
      </c>
      <c r="E196" s="34">
        <v>-7230.13</v>
      </c>
      <c r="F196" s="37">
        <v>-8475.9</v>
      </c>
      <c r="G196" s="58">
        <v>-2375.21</v>
      </c>
      <c r="H196" s="59">
        <v>-1436.11</v>
      </c>
      <c r="I196" s="60">
        <f t="shared" si="12"/>
        <v>-19517.349999999999</v>
      </c>
    </row>
    <row r="197" spans="1:9" x14ac:dyDescent="0.25">
      <c r="A197" s="56">
        <v>1500</v>
      </c>
      <c r="B197" s="56">
        <v>850</v>
      </c>
      <c r="C197" s="56"/>
      <c r="D197" s="57" t="s">
        <v>222</v>
      </c>
      <c r="E197" s="34">
        <v>-1695.74</v>
      </c>
      <c r="F197" s="37">
        <v>-1045.49</v>
      </c>
      <c r="G197" s="58">
        <v>-1705.05</v>
      </c>
      <c r="H197" s="59">
        <v>-2535.34</v>
      </c>
      <c r="I197" s="60">
        <f t="shared" si="12"/>
        <v>-6981.62</v>
      </c>
    </row>
    <row r="198" spans="1:9" x14ac:dyDescent="0.25">
      <c r="A198" s="56">
        <v>839</v>
      </c>
      <c r="B198" s="56">
        <v>551</v>
      </c>
      <c r="C198" s="56"/>
      <c r="D198" s="57" t="s">
        <v>178</v>
      </c>
      <c r="E198" s="34">
        <v>-6697.43</v>
      </c>
      <c r="F198" s="37">
        <v>-1134.95</v>
      </c>
      <c r="G198" s="58">
        <v>-664.17</v>
      </c>
      <c r="H198" s="59">
        <v>-7851.37</v>
      </c>
      <c r="I198" s="60">
        <f t="shared" si="12"/>
        <v>-16347.919999999998</v>
      </c>
    </row>
    <row r="199" spans="1:9" x14ac:dyDescent="0.25">
      <c r="A199" s="56">
        <v>847</v>
      </c>
      <c r="B199" s="56">
        <v>552</v>
      </c>
      <c r="C199" s="56"/>
      <c r="D199" s="57" t="s">
        <v>179</v>
      </c>
      <c r="E199" s="34">
        <v>0</v>
      </c>
      <c r="F199" s="37">
        <v>0</v>
      </c>
      <c r="G199" s="58">
        <v>0</v>
      </c>
      <c r="H199" s="59">
        <v>0</v>
      </c>
      <c r="I199" s="60">
        <f t="shared" si="12"/>
        <v>0</v>
      </c>
    </row>
    <row r="200" spans="1:9" x14ac:dyDescent="0.25">
      <c r="A200" s="56">
        <v>854</v>
      </c>
      <c r="B200" s="56">
        <v>553</v>
      </c>
      <c r="C200" s="56"/>
      <c r="D200" s="57" t="s">
        <v>180</v>
      </c>
      <c r="E200" s="34">
        <v>-13425.61</v>
      </c>
      <c r="F200" s="37">
        <v>-2050.84</v>
      </c>
      <c r="G200" s="58">
        <v>0</v>
      </c>
      <c r="H200" s="59">
        <v>-923.71</v>
      </c>
      <c r="I200" s="60">
        <f t="shared" si="12"/>
        <v>-16400.16</v>
      </c>
    </row>
    <row r="201" spans="1:9" x14ac:dyDescent="0.25">
      <c r="A201" s="56">
        <v>860</v>
      </c>
      <c r="B201" s="56">
        <v>554</v>
      </c>
      <c r="C201" s="56"/>
      <c r="D201" s="57" t="s">
        <v>181</v>
      </c>
      <c r="E201" s="34">
        <v>-7531.07</v>
      </c>
      <c r="F201" s="37">
        <v>-6761.97</v>
      </c>
      <c r="G201" s="58">
        <v>-3670.77</v>
      </c>
      <c r="H201" s="59">
        <v>-9903.51</v>
      </c>
      <c r="I201" s="60">
        <f t="shared" si="12"/>
        <v>-27867.32</v>
      </c>
    </row>
    <row r="202" spans="1:9" x14ac:dyDescent="0.25">
      <c r="A202" s="56">
        <v>874</v>
      </c>
      <c r="B202" s="56">
        <v>555</v>
      </c>
      <c r="C202" s="56"/>
      <c r="D202" s="57" t="s">
        <v>182</v>
      </c>
      <c r="E202" s="34">
        <v>0</v>
      </c>
      <c r="F202" s="37">
        <v>0</v>
      </c>
      <c r="G202" s="58">
        <v>-77.72</v>
      </c>
      <c r="H202" s="59">
        <v>0</v>
      </c>
      <c r="I202" s="60">
        <f t="shared" si="12"/>
        <v>-77.72</v>
      </c>
    </row>
    <row r="203" spans="1:9" x14ac:dyDescent="0.25">
      <c r="A203" s="56">
        <v>1826</v>
      </c>
      <c r="B203" s="56">
        <v>856</v>
      </c>
      <c r="C203" s="56"/>
      <c r="D203" s="57" t="s">
        <v>271</v>
      </c>
      <c r="E203" s="34">
        <v>-9324.84</v>
      </c>
      <c r="F203" s="37">
        <v>-6098.77</v>
      </c>
      <c r="G203" s="58">
        <v>-1773.44</v>
      </c>
      <c r="H203" s="59">
        <v>-3146.45</v>
      </c>
      <c r="I203" s="60">
        <f t="shared" si="12"/>
        <v>-20343.5</v>
      </c>
    </row>
    <row r="204" spans="1:9" x14ac:dyDescent="0.25">
      <c r="A204" s="56">
        <v>888</v>
      </c>
      <c r="B204" s="56">
        <v>557</v>
      </c>
      <c r="C204" s="56"/>
      <c r="D204" s="57" t="s">
        <v>183</v>
      </c>
      <c r="E204" s="34">
        <v>-32946.42</v>
      </c>
      <c r="F204" s="37">
        <v>-16444.93</v>
      </c>
      <c r="G204" s="58">
        <v>-14912.49</v>
      </c>
      <c r="H204" s="59">
        <v>-19148.28</v>
      </c>
      <c r="I204" s="60">
        <f t="shared" si="12"/>
        <v>-83452.12</v>
      </c>
    </row>
    <row r="205" spans="1:9" x14ac:dyDescent="0.25">
      <c r="A205" s="56">
        <v>898</v>
      </c>
      <c r="B205" s="56">
        <v>558</v>
      </c>
      <c r="C205" s="56"/>
      <c r="D205" s="57" t="s">
        <v>184</v>
      </c>
      <c r="E205" s="34">
        <v>-11935.86</v>
      </c>
      <c r="F205" s="37">
        <v>-11234.66</v>
      </c>
      <c r="G205" s="58">
        <v>-4858</v>
      </c>
      <c r="H205" s="59">
        <v>-8141.88</v>
      </c>
      <c r="I205" s="60">
        <f t="shared" si="12"/>
        <v>-36170.400000000001</v>
      </c>
    </row>
    <row r="206" spans="1:9" x14ac:dyDescent="0.25">
      <c r="A206" s="56">
        <v>905</v>
      </c>
      <c r="B206" s="56">
        <v>559</v>
      </c>
      <c r="C206" s="56"/>
      <c r="D206" s="57" t="s">
        <v>185</v>
      </c>
      <c r="E206" s="34">
        <v>0</v>
      </c>
      <c r="F206" s="37">
        <v>0</v>
      </c>
      <c r="G206" s="58">
        <v>0</v>
      </c>
      <c r="H206" s="59">
        <v>0</v>
      </c>
      <c r="I206" s="60">
        <f>SUM(E206:H206)</f>
        <v>0</v>
      </c>
    </row>
    <row r="207" spans="1:9" x14ac:dyDescent="0.25">
      <c r="A207" s="56">
        <v>913</v>
      </c>
      <c r="B207" s="56">
        <v>560</v>
      </c>
      <c r="C207" s="56"/>
      <c r="D207" s="57" t="s">
        <v>186</v>
      </c>
      <c r="E207" s="34">
        <v>0</v>
      </c>
      <c r="F207" s="37">
        <v>0</v>
      </c>
      <c r="G207" s="58">
        <v>0</v>
      </c>
      <c r="H207" s="59">
        <v>0</v>
      </c>
      <c r="I207" s="60">
        <f t="shared" ref="I207:I215" si="13">SUM(E207:H207)</f>
        <v>0</v>
      </c>
    </row>
    <row r="208" spans="1:9" x14ac:dyDescent="0.25">
      <c r="A208" s="56">
        <v>922</v>
      </c>
      <c r="B208" s="56">
        <v>561</v>
      </c>
      <c r="C208" s="56"/>
      <c r="D208" s="57" t="s">
        <v>187</v>
      </c>
      <c r="E208" s="34">
        <v>-3996.68</v>
      </c>
      <c r="F208" s="37">
        <v>-5813.43</v>
      </c>
      <c r="G208" s="58">
        <v>-6922.64</v>
      </c>
      <c r="H208" s="59">
        <v>-5338.98</v>
      </c>
      <c r="I208" s="60">
        <f t="shared" si="13"/>
        <v>-22071.73</v>
      </c>
    </row>
    <row r="209" spans="1:9" x14ac:dyDescent="0.25">
      <c r="A209" s="56">
        <v>932</v>
      </c>
      <c r="B209" s="56">
        <v>563</v>
      </c>
      <c r="C209" s="56">
        <v>881</v>
      </c>
      <c r="D209" s="57" t="s">
        <v>188</v>
      </c>
      <c r="E209" s="34">
        <v>-6.97</v>
      </c>
      <c r="F209" s="37">
        <v>-16.28</v>
      </c>
      <c r="G209" s="58">
        <v>0</v>
      </c>
      <c r="H209" s="59">
        <v>0</v>
      </c>
      <c r="I209" s="60">
        <f t="shared" si="13"/>
        <v>-23.25</v>
      </c>
    </row>
    <row r="210" spans="1:9" x14ac:dyDescent="0.25">
      <c r="A210" s="56">
        <v>936</v>
      </c>
      <c r="B210" s="56">
        <v>564</v>
      </c>
      <c r="C210" s="56"/>
      <c r="D210" s="57" t="s">
        <v>189</v>
      </c>
      <c r="E210" s="34">
        <v>-214.56</v>
      </c>
      <c r="F210" s="37">
        <v>-196.68</v>
      </c>
      <c r="G210" s="58">
        <v>-125.16</v>
      </c>
      <c r="H210" s="59">
        <v>-145.91999999999999</v>
      </c>
      <c r="I210" s="60">
        <f t="shared" si="13"/>
        <v>-682.31999999999994</v>
      </c>
    </row>
    <row r="211" spans="1:9" x14ac:dyDescent="0.25">
      <c r="A211" s="56">
        <v>944</v>
      </c>
      <c r="B211" s="56">
        <v>565</v>
      </c>
      <c r="C211" s="56"/>
      <c r="D211" s="57" t="s">
        <v>190</v>
      </c>
      <c r="E211" s="34">
        <v>0</v>
      </c>
      <c r="F211" s="37">
        <v>0</v>
      </c>
      <c r="G211" s="58">
        <v>0</v>
      </c>
      <c r="H211" s="59">
        <v>0</v>
      </c>
      <c r="I211" s="60">
        <f t="shared" si="13"/>
        <v>0</v>
      </c>
    </row>
    <row r="212" spans="1:9" x14ac:dyDescent="0.25">
      <c r="A212" s="56">
        <v>1469</v>
      </c>
      <c r="B212" s="56">
        <v>867</v>
      </c>
      <c r="C212" s="56"/>
      <c r="D212" s="57" t="s">
        <v>223</v>
      </c>
      <c r="E212" s="34">
        <v>-3796.46</v>
      </c>
      <c r="F212" s="37">
        <v>-1075.1500000000001</v>
      </c>
      <c r="G212" s="58">
        <v>-1789.63</v>
      </c>
      <c r="H212" s="59">
        <v>-3502.82</v>
      </c>
      <c r="I212" s="60">
        <f t="shared" si="13"/>
        <v>-10164.060000000001</v>
      </c>
    </row>
    <row r="213" spans="1:9" x14ac:dyDescent="0.25">
      <c r="A213" s="56">
        <v>951</v>
      </c>
      <c r="B213" s="56">
        <v>568</v>
      </c>
      <c r="C213" s="56"/>
      <c r="D213" s="57" t="s">
        <v>191</v>
      </c>
      <c r="E213" s="34">
        <v>-12324.69</v>
      </c>
      <c r="F213" s="37">
        <v>-8135.4</v>
      </c>
      <c r="G213" s="58">
        <v>-2489.48</v>
      </c>
      <c r="H213" s="59">
        <v>-7340.47</v>
      </c>
      <c r="I213" s="60">
        <f t="shared" si="13"/>
        <v>-30290.04</v>
      </c>
    </row>
    <row r="214" spans="1:9" x14ac:dyDescent="0.25">
      <c r="A214" s="56">
        <v>957</v>
      </c>
      <c r="B214" s="56">
        <v>570</v>
      </c>
      <c r="C214" s="56">
        <v>848</v>
      </c>
      <c r="D214" s="57" t="s">
        <v>192</v>
      </c>
      <c r="E214" s="34">
        <v>-2046.52</v>
      </c>
      <c r="F214" s="37">
        <v>-379.27</v>
      </c>
      <c r="G214" s="58">
        <v>-1778.4</v>
      </c>
      <c r="H214" s="59">
        <v>-3064.18</v>
      </c>
      <c r="I214" s="60">
        <f t="shared" si="13"/>
        <v>-7268.3700000000008</v>
      </c>
    </row>
    <row r="215" spans="1:9" x14ac:dyDescent="0.25">
      <c r="A215" s="56">
        <v>1733</v>
      </c>
      <c r="B215" s="56">
        <v>871</v>
      </c>
      <c r="C215" s="56"/>
      <c r="D215" s="57" t="s">
        <v>254</v>
      </c>
      <c r="E215" s="34">
        <v>-27362.1</v>
      </c>
      <c r="F215" s="37">
        <v>-28827.19</v>
      </c>
      <c r="G215" s="58">
        <v>-20125.689999999999</v>
      </c>
      <c r="H215" s="59">
        <v>-31160.16</v>
      </c>
      <c r="I215" s="60">
        <f t="shared" si="13"/>
        <v>-107475.14</v>
      </c>
    </row>
    <row r="216" spans="1:9" x14ac:dyDescent="0.25">
      <c r="A216" s="56">
        <v>969</v>
      </c>
      <c r="B216" s="56">
        <v>572</v>
      </c>
      <c r="C216" s="56"/>
      <c r="D216" s="57" t="s">
        <v>193</v>
      </c>
      <c r="E216" s="34">
        <v>0</v>
      </c>
      <c r="F216" s="37">
        <v>0</v>
      </c>
      <c r="G216" s="58">
        <v>0</v>
      </c>
      <c r="H216" s="59">
        <v>0</v>
      </c>
      <c r="I216" s="60">
        <f>SUM(E216:H216)</f>
        <v>0</v>
      </c>
    </row>
    <row r="217" spans="1:9" x14ac:dyDescent="0.25">
      <c r="A217" s="56">
        <v>1498</v>
      </c>
      <c r="B217" s="56">
        <v>873</v>
      </c>
      <c r="C217" s="56"/>
      <c r="D217" s="57" t="s">
        <v>224</v>
      </c>
      <c r="E217" s="34">
        <v>-5527.37</v>
      </c>
      <c r="F217" s="37">
        <v>-3030.88</v>
      </c>
      <c r="G217" s="58">
        <v>-7038.73</v>
      </c>
      <c r="H217" s="59">
        <v>-2165.35</v>
      </c>
      <c r="I217" s="60">
        <f t="shared" ref="I217:I227" si="14">SUM(E217:H217)</f>
        <v>-17762.329999999998</v>
      </c>
    </row>
    <row r="218" spans="1:9" x14ac:dyDescent="0.25">
      <c r="A218" s="56">
        <v>976</v>
      </c>
      <c r="B218" s="56">
        <v>574</v>
      </c>
      <c r="C218" s="56"/>
      <c r="D218" s="57" t="s">
        <v>194</v>
      </c>
      <c r="E218" s="34">
        <v>-3040.08</v>
      </c>
      <c r="F218" s="37">
        <v>-42.51</v>
      </c>
      <c r="G218" s="58">
        <v>-309.37</v>
      </c>
      <c r="H218" s="59">
        <v>0</v>
      </c>
      <c r="I218" s="60">
        <f t="shared" si="14"/>
        <v>-3391.96</v>
      </c>
    </row>
    <row r="219" spans="1:9" x14ac:dyDescent="0.25">
      <c r="A219" s="56">
        <v>984</v>
      </c>
      <c r="B219" s="56">
        <v>575</v>
      </c>
      <c r="C219" s="56"/>
      <c r="D219" s="57" t="s">
        <v>195</v>
      </c>
      <c r="E219" s="34">
        <v>-11125.63</v>
      </c>
      <c r="F219" s="37">
        <v>-9495.5</v>
      </c>
      <c r="G219" s="58">
        <v>-8547.7099999999991</v>
      </c>
      <c r="H219" s="59">
        <v>-7353.1</v>
      </c>
      <c r="I219" s="60">
        <f t="shared" si="14"/>
        <v>-36521.939999999995</v>
      </c>
    </row>
    <row r="220" spans="1:9" x14ac:dyDescent="0.25">
      <c r="A220" s="56">
        <v>1480</v>
      </c>
      <c r="B220" s="56">
        <v>878</v>
      </c>
      <c r="C220" s="56"/>
      <c r="D220" s="57" t="s">
        <v>225</v>
      </c>
      <c r="E220" s="34">
        <v>0</v>
      </c>
      <c r="F220" s="37">
        <v>0</v>
      </c>
      <c r="G220" s="58">
        <v>-6687.35</v>
      </c>
      <c r="H220" s="59">
        <v>-18819.77</v>
      </c>
      <c r="I220" s="60">
        <f t="shared" si="14"/>
        <v>-25507.120000000003</v>
      </c>
    </row>
    <row r="221" spans="1:9" x14ac:dyDescent="0.25">
      <c r="A221" s="56">
        <v>551</v>
      </c>
      <c r="B221" s="56">
        <v>501</v>
      </c>
      <c r="C221" s="56"/>
      <c r="D221" s="57" t="s">
        <v>145</v>
      </c>
      <c r="E221" s="34">
        <v>-5396.51</v>
      </c>
      <c r="F221" s="37">
        <v>-4426.32</v>
      </c>
      <c r="G221" s="58">
        <v>-2024.25</v>
      </c>
      <c r="H221" s="59">
        <v>-5933.23</v>
      </c>
      <c r="I221" s="60">
        <f t="shared" si="14"/>
        <v>-17780.309999999998</v>
      </c>
    </row>
    <row r="222" spans="1:9" x14ac:dyDescent="0.25">
      <c r="A222" s="56">
        <v>570</v>
      </c>
      <c r="B222" s="56">
        <v>504</v>
      </c>
      <c r="C222" s="56"/>
      <c r="D222" s="57" t="s">
        <v>147</v>
      </c>
      <c r="E222" s="34">
        <v>-2328.29</v>
      </c>
      <c r="F222" s="37">
        <v>-793.6</v>
      </c>
      <c r="G222" s="58">
        <v>-1212.42</v>
      </c>
      <c r="H222" s="59">
        <v>-1724.65</v>
      </c>
      <c r="I222" s="60">
        <f t="shared" si="14"/>
        <v>-6058.9599999999991</v>
      </c>
    </row>
    <row r="223" spans="1:9" x14ac:dyDescent="0.25">
      <c r="A223" s="56">
        <v>626</v>
      </c>
      <c r="B223" s="56">
        <v>512</v>
      </c>
      <c r="C223" s="56"/>
      <c r="D223" s="57" t="s">
        <v>153</v>
      </c>
      <c r="E223" s="34">
        <v>-1212.0899999999999</v>
      </c>
      <c r="F223" s="37">
        <v>-1270.6300000000001</v>
      </c>
      <c r="G223" s="58">
        <v>-646.16999999999996</v>
      </c>
      <c r="H223" s="59">
        <v>-2719.48</v>
      </c>
      <c r="I223" s="60">
        <f t="shared" si="14"/>
        <v>-5848.3700000000008</v>
      </c>
    </row>
    <row r="224" spans="1:9" x14ac:dyDescent="0.25">
      <c r="A224" s="56">
        <v>628</v>
      </c>
      <c r="B224" s="56">
        <v>513</v>
      </c>
      <c r="C224" s="56"/>
      <c r="D224" s="57" t="s">
        <v>154</v>
      </c>
      <c r="E224" s="34">
        <v>0</v>
      </c>
      <c r="F224" s="37">
        <v>0</v>
      </c>
      <c r="G224" s="58">
        <v>0</v>
      </c>
      <c r="H224" s="59">
        <v>0</v>
      </c>
      <c r="I224" s="60">
        <f t="shared" si="14"/>
        <v>0</v>
      </c>
    </row>
    <row r="225" spans="1:9" x14ac:dyDescent="0.25">
      <c r="A225" s="56">
        <v>633</v>
      </c>
      <c r="B225" s="56">
        <v>514</v>
      </c>
      <c r="C225" s="56">
        <v>848</v>
      </c>
      <c r="D225" s="57" t="s">
        <v>155</v>
      </c>
      <c r="E225" s="34">
        <v>-2345.36</v>
      </c>
      <c r="F225" s="37">
        <v>-282.51</v>
      </c>
      <c r="G225" s="58">
        <v>-1936.57</v>
      </c>
      <c r="H225" s="59">
        <v>-3643.04</v>
      </c>
      <c r="I225" s="60">
        <f t="shared" si="14"/>
        <v>-8207.48</v>
      </c>
    </row>
    <row r="226" spans="1:9" x14ac:dyDescent="0.25">
      <c r="A226" s="56">
        <v>662</v>
      </c>
      <c r="B226" s="56">
        <v>519</v>
      </c>
      <c r="C226" s="56">
        <v>877</v>
      </c>
      <c r="D226" s="57" t="s">
        <v>158</v>
      </c>
      <c r="E226" s="34">
        <v>-7822.36</v>
      </c>
      <c r="F226" s="37">
        <v>-8715.23</v>
      </c>
      <c r="G226" s="58">
        <v>-1431.58</v>
      </c>
      <c r="H226" s="59">
        <v>-11248.63</v>
      </c>
      <c r="I226" s="60">
        <f t="shared" si="14"/>
        <v>-29217.799999999996</v>
      </c>
    </row>
    <row r="227" spans="1:9" x14ac:dyDescent="0.25">
      <c r="A227" s="56">
        <v>664</v>
      </c>
      <c r="B227" s="56">
        <v>520</v>
      </c>
      <c r="C227" s="56">
        <v>899</v>
      </c>
      <c r="D227" s="57" t="s">
        <v>159</v>
      </c>
      <c r="E227" s="34">
        <v>-1223.94</v>
      </c>
      <c r="F227" s="37">
        <v>-305.20999999999998</v>
      </c>
      <c r="G227" s="58">
        <v>-39.229999999999997</v>
      </c>
      <c r="H227" s="59">
        <v>-587.12</v>
      </c>
      <c r="I227" s="60">
        <f t="shared" si="14"/>
        <v>-2155.5</v>
      </c>
    </row>
    <row r="228" spans="1:9" x14ac:dyDescent="0.25">
      <c r="A228" s="56">
        <v>681</v>
      </c>
      <c r="B228" s="56">
        <v>523</v>
      </c>
      <c r="C228" s="56"/>
      <c r="D228" s="57" t="s">
        <v>160</v>
      </c>
      <c r="E228" s="34">
        <v>-1877.87</v>
      </c>
      <c r="F228" s="37">
        <v>-581.97</v>
      </c>
      <c r="G228" s="58">
        <v>-595.66</v>
      </c>
      <c r="H228" s="59">
        <v>-3792.69</v>
      </c>
      <c r="I228" s="60">
        <f>SUM(E228:H228)</f>
        <v>-6848.1900000000005</v>
      </c>
    </row>
    <row r="229" spans="1:9" x14ac:dyDescent="0.25">
      <c r="A229" s="56">
        <v>685</v>
      </c>
      <c r="B229" s="56">
        <v>524</v>
      </c>
      <c r="C229" s="56"/>
      <c r="D229" s="57" t="s">
        <v>161</v>
      </c>
      <c r="E229" s="34">
        <v>-746.97</v>
      </c>
      <c r="F229" s="37">
        <v>-211.95</v>
      </c>
      <c r="G229" s="58">
        <v>0</v>
      </c>
      <c r="H229" s="59">
        <v>-1870.58</v>
      </c>
      <c r="I229" s="60">
        <f t="shared" ref="I229:I241" si="15">SUM(E229:H229)</f>
        <v>-2829.5</v>
      </c>
    </row>
    <row r="230" spans="1:9" x14ac:dyDescent="0.25">
      <c r="A230" s="56">
        <v>1997</v>
      </c>
      <c r="B230" s="56">
        <v>889</v>
      </c>
      <c r="C230" s="56"/>
      <c r="D230" s="57" t="s">
        <v>281</v>
      </c>
      <c r="E230" s="34">
        <v>-472.67</v>
      </c>
      <c r="F230" s="37">
        <v>0</v>
      </c>
      <c r="G230" s="58">
        <v>0</v>
      </c>
      <c r="H230" s="59">
        <v>-925.06</v>
      </c>
      <c r="I230" s="60">
        <f t="shared" si="15"/>
        <v>-1397.73</v>
      </c>
    </row>
    <row r="231" spans="1:9" x14ac:dyDescent="0.25">
      <c r="A231" s="56">
        <v>1662</v>
      </c>
      <c r="B231" s="56">
        <v>374</v>
      </c>
      <c r="C231" s="56"/>
      <c r="D231" s="57" t="s">
        <v>247</v>
      </c>
      <c r="E231" s="34">
        <v>-7350.4</v>
      </c>
      <c r="F231" s="37">
        <v>-4858.1000000000004</v>
      </c>
      <c r="G231" s="58">
        <v>-830.5</v>
      </c>
      <c r="H231" s="59">
        <v>-10135.02</v>
      </c>
      <c r="I231" s="60">
        <f t="shared" si="15"/>
        <v>-23174.02</v>
      </c>
    </row>
    <row r="232" spans="1:9" x14ac:dyDescent="0.25">
      <c r="A232" s="56">
        <v>1738</v>
      </c>
      <c r="B232" s="56">
        <v>378</v>
      </c>
      <c r="C232" s="56"/>
      <c r="D232" s="57" t="s">
        <v>251</v>
      </c>
      <c r="E232" s="34">
        <v>-1730.83</v>
      </c>
      <c r="F232" s="37">
        <v>-1780</v>
      </c>
      <c r="G232" s="58">
        <v>-469.3</v>
      </c>
      <c r="H232" s="59">
        <v>-2321.86</v>
      </c>
      <c r="I232" s="60">
        <f t="shared" si="15"/>
        <v>-6301.99</v>
      </c>
    </row>
    <row r="233" spans="1:9" x14ac:dyDescent="0.25">
      <c r="A233" s="56">
        <v>416</v>
      </c>
      <c r="B233" s="56">
        <v>381</v>
      </c>
      <c r="C233" s="56"/>
      <c r="D233" s="57" t="s">
        <v>107</v>
      </c>
      <c r="E233" s="34">
        <v>-16524.77</v>
      </c>
      <c r="F233" s="37">
        <v>-10419.459999999999</v>
      </c>
      <c r="G233" s="58">
        <v>-4835.12</v>
      </c>
      <c r="H233" s="59">
        <v>-15062.95</v>
      </c>
      <c r="I233" s="60">
        <f t="shared" si="15"/>
        <v>-46842.3</v>
      </c>
    </row>
    <row r="234" spans="1:9" x14ac:dyDescent="0.25">
      <c r="A234" s="56">
        <v>427</v>
      </c>
      <c r="B234" s="56">
        <v>383</v>
      </c>
      <c r="C234" s="56"/>
      <c r="D234" s="57" t="s">
        <v>108</v>
      </c>
      <c r="E234" s="34">
        <v>0</v>
      </c>
      <c r="F234" s="37">
        <v>0</v>
      </c>
      <c r="G234" s="58">
        <v>0</v>
      </c>
      <c r="H234" s="59">
        <v>0</v>
      </c>
      <c r="I234" s="60">
        <f t="shared" si="15"/>
        <v>0</v>
      </c>
    </row>
    <row r="235" spans="1:9" x14ac:dyDescent="0.25">
      <c r="A235" s="56">
        <v>1996</v>
      </c>
      <c r="B235" s="56">
        <v>386</v>
      </c>
      <c r="C235" s="56"/>
      <c r="D235" s="57" t="s">
        <v>280</v>
      </c>
      <c r="E235" s="34">
        <v>-1496.83</v>
      </c>
      <c r="F235" s="37">
        <v>-1500.98</v>
      </c>
      <c r="G235" s="58">
        <v>-341.6</v>
      </c>
      <c r="H235" s="59">
        <v>-51.78</v>
      </c>
      <c r="I235" s="60">
        <f t="shared" si="15"/>
        <v>-3391.19</v>
      </c>
    </row>
    <row r="236" spans="1:9" x14ac:dyDescent="0.25">
      <c r="A236" s="56">
        <v>1359</v>
      </c>
      <c r="B236" s="56">
        <v>388</v>
      </c>
      <c r="C236" s="56"/>
      <c r="D236" s="57" t="s">
        <v>109</v>
      </c>
      <c r="E236" s="34">
        <v>0</v>
      </c>
      <c r="F236" s="37">
        <v>0</v>
      </c>
      <c r="G236" s="58">
        <v>0</v>
      </c>
      <c r="H236" s="59">
        <v>0</v>
      </c>
      <c r="I236" s="60">
        <f t="shared" si="15"/>
        <v>0</v>
      </c>
    </row>
    <row r="237" spans="1:9" x14ac:dyDescent="0.25">
      <c r="A237" s="56">
        <v>434</v>
      </c>
      <c r="B237" s="56">
        <v>389</v>
      </c>
      <c r="C237" s="56"/>
      <c r="D237" s="57" t="s">
        <v>110</v>
      </c>
      <c r="E237" s="34">
        <v>0</v>
      </c>
      <c r="F237" s="37">
        <v>0</v>
      </c>
      <c r="G237" s="58">
        <v>0</v>
      </c>
      <c r="H237" s="59">
        <v>0</v>
      </c>
      <c r="I237" s="60">
        <f t="shared" si="15"/>
        <v>0</v>
      </c>
    </row>
    <row r="238" spans="1:9" x14ac:dyDescent="0.25">
      <c r="A238" s="56">
        <v>436</v>
      </c>
      <c r="B238" s="56">
        <v>392</v>
      </c>
      <c r="C238" s="56"/>
      <c r="D238" s="57" t="s">
        <v>111</v>
      </c>
      <c r="E238" s="34">
        <v>0</v>
      </c>
      <c r="F238" s="37">
        <v>-22.55</v>
      </c>
      <c r="G238" s="58">
        <v>0</v>
      </c>
      <c r="H238" s="59">
        <v>0</v>
      </c>
      <c r="I238" s="60">
        <f t="shared" si="15"/>
        <v>-22.55</v>
      </c>
    </row>
    <row r="239" spans="1:9" x14ac:dyDescent="0.25">
      <c r="A239" s="56">
        <v>1762</v>
      </c>
      <c r="B239" s="56"/>
      <c r="C239" s="56"/>
      <c r="D239" s="57" t="s">
        <v>277</v>
      </c>
      <c r="E239" s="34">
        <v>0</v>
      </c>
      <c r="F239" s="37">
        <v>0</v>
      </c>
      <c r="G239" s="58">
        <v>0</v>
      </c>
      <c r="H239" s="59">
        <v>0</v>
      </c>
      <c r="I239" s="60">
        <f t="shared" si="15"/>
        <v>0</v>
      </c>
    </row>
    <row r="240" spans="1:9" x14ac:dyDescent="0.25">
      <c r="A240" s="56">
        <v>440</v>
      </c>
      <c r="B240" s="56">
        <v>401</v>
      </c>
      <c r="C240" s="56">
        <v>893</v>
      </c>
      <c r="D240" s="57" t="s">
        <v>112</v>
      </c>
      <c r="E240" s="34">
        <v>0</v>
      </c>
      <c r="F240" s="37">
        <v>0</v>
      </c>
      <c r="G240" s="58">
        <v>0</v>
      </c>
      <c r="H240" s="59">
        <v>0</v>
      </c>
      <c r="I240" s="60">
        <f t="shared" si="15"/>
        <v>0</v>
      </c>
    </row>
    <row r="241" spans="1:9" x14ac:dyDescent="0.25">
      <c r="A241" s="56">
        <v>444</v>
      </c>
      <c r="B241" s="56">
        <v>403</v>
      </c>
      <c r="C241" s="56"/>
      <c r="D241" s="57" t="s">
        <v>114</v>
      </c>
      <c r="E241" s="34">
        <v>-10565.96</v>
      </c>
      <c r="F241" s="37">
        <v>-3204.59</v>
      </c>
      <c r="G241" s="58">
        <v>-2187.7199999999998</v>
      </c>
      <c r="H241" s="59">
        <v>-13451.73</v>
      </c>
      <c r="I241" s="60">
        <f t="shared" si="15"/>
        <v>-29410</v>
      </c>
    </row>
    <row r="242" spans="1:9" x14ac:dyDescent="0.25">
      <c r="A242" s="56">
        <v>442</v>
      </c>
      <c r="B242" s="56">
        <v>402</v>
      </c>
      <c r="C242" s="56">
        <v>898</v>
      </c>
      <c r="D242" s="57" t="s">
        <v>113</v>
      </c>
      <c r="E242" s="34">
        <v>0</v>
      </c>
      <c r="F242" s="37">
        <v>0</v>
      </c>
      <c r="G242" s="58">
        <v>0</v>
      </c>
      <c r="H242" s="59">
        <v>0</v>
      </c>
      <c r="I242" s="60">
        <f>SUM(E242:H242)</f>
        <v>0</v>
      </c>
    </row>
    <row r="243" spans="1:9" x14ac:dyDescent="0.25">
      <c r="A243" s="56">
        <v>456</v>
      </c>
      <c r="B243" s="56">
        <v>405</v>
      </c>
      <c r="C243" s="56">
        <v>891</v>
      </c>
      <c r="D243" s="57" t="s">
        <v>115</v>
      </c>
      <c r="E243" s="34">
        <v>0</v>
      </c>
      <c r="F243" s="37">
        <v>0</v>
      </c>
      <c r="G243" s="58">
        <v>0</v>
      </c>
      <c r="H243" s="59">
        <v>0</v>
      </c>
      <c r="I243" s="60">
        <f>SUM(E243:H243)</f>
        <v>0</v>
      </c>
    </row>
    <row r="244" spans="1:9" x14ac:dyDescent="0.25">
      <c r="A244" s="56">
        <v>462</v>
      </c>
      <c r="B244" s="56">
        <v>420</v>
      </c>
      <c r="C244" s="56"/>
      <c r="D244" s="57" t="s">
        <v>116</v>
      </c>
      <c r="E244" s="34">
        <v>0</v>
      </c>
      <c r="F244" s="37">
        <v>0</v>
      </c>
      <c r="G244" s="58">
        <v>0</v>
      </c>
      <c r="H244" s="59">
        <v>0</v>
      </c>
      <c r="I244" s="60">
        <f t="shared" ref="I244:I252" si="16">SUM(E244:H244)</f>
        <v>0</v>
      </c>
    </row>
    <row r="245" spans="1:9" x14ac:dyDescent="0.25">
      <c r="A245" s="56">
        <v>464</v>
      </c>
      <c r="B245" s="56">
        <v>424</v>
      </c>
      <c r="C245" s="56"/>
      <c r="D245" s="57" t="s">
        <v>117</v>
      </c>
      <c r="E245" s="34">
        <v>0</v>
      </c>
      <c r="F245" s="37">
        <v>0</v>
      </c>
      <c r="G245" s="58">
        <v>0</v>
      </c>
      <c r="H245" s="59">
        <v>0</v>
      </c>
      <c r="I245" s="60">
        <f t="shared" si="16"/>
        <v>0</v>
      </c>
    </row>
    <row r="246" spans="1:9" x14ac:dyDescent="0.25">
      <c r="A246" s="56">
        <v>465</v>
      </c>
      <c r="B246" s="56">
        <v>426</v>
      </c>
      <c r="C246" s="56"/>
      <c r="D246" s="57" t="s">
        <v>118</v>
      </c>
      <c r="E246" s="34">
        <v>0</v>
      </c>
      <c r="F246" s="37">
        <v>0</v>
      </c>
      <c r="G246" s="58">
        <v>0</v>
      </c>
      <c r="H246" s="59">
        <v>0</v>
      </c>
      <c r="I246" s="60">
        <f t="shared" si="16"/>
        <v>0</v>
      </c>
    </row>
    <row r="247" spans="1:9" x14ac:dyDescent="0.25">
      <c r="A247" s="56">
        <v>466</v>
      </c>
      <c r="B247" s="56">
        <v>430</v>
      </c>
      <c r="C247" s="56">
        <v>891</v>
      </c>
      <c r="D247" s="57" t="s">
        <v>119</v>
      </c>
      <c r="E247" s="34">
        <v>0</v>
      </c>
      <c r="F247" s="37">
        <v>0</v>
      </c>
      <c r="G247" s="58">
        <v>0</v>
      </c>
      <c r="H247" s="59">
        <v>0</v>
      </c>
      <c r="I247" s="60">
        <f t="shared" si="16"/>
        <v>0</v>
      </c>
    </row>
    <row r="248" spans="1:9" x14ac:dyDescent="0.25">
      <c r="A248" s="56">
        <v>468</v>
      </c>
      <c r="B248" s="56">
        <v>431</v>
      </c>
      <c r="C248" s="56">
        <v>891</v>
      </c>
      <c r="D248" s="57" t="s">
        <v>120</v>
      </c>
      <c r="E248" s="34">
        <v>0</v>
      </c>
      <c r="F248" s="37">
        <v>0</v>
      </c>
      <c r="G248" s="58">
        <v>0</v>
      </c>
      <c r="H248" s="59">
        <v>0</v>
      </c>
      <c r="I248" s="60">
        <f t="shared" si="16"/>
        <v>0</v>
      </c>
    </row>
    <row r="249" spans="1:9" x14ac:dyDescent="0.25">
      <c r="A249" s="56">
        <v>470</v>
      </c>
      <c r="B249" s="56">
        <v>436</v>
      </c>
      <c r="C249" s="56"/>
      <c r="D249" s="57" t="s">
        <v>121</v>
      </c>
      <c r="E249" s="34">
        <v>0</v>
      </c>
      <c r="F249" s="37">
        <v>0</v>
      </c>
      <c r="G249" s="58">
        <v>0</v>
      </c>
      <c r="H249" s="59">
        <v>0</v>
      </c>
      <c r="I249" s="60">
        <f t="shared" si="16"/>
        <v>0</v>
      </c>
    </row>
    <row r="250" spans="1:9" x14ac:dyDescent="0.25">
      <c r="A250" s="56">
        <v>471</v>
      </c>
      <c r="B250" s="56">
        <v>438</v>
      </c>
      <c r="C250" s="56"/>
      <c r="D250" s="57" t="s">
        <v>122</v>
      </c>
      <c r="E250" s="34">
        <v>0</v>
      </c>
      <c r="F250" s="37">
        <v>0</v>
      </c>
      <c r="G250" s="58">
        <v>0</v>
      </c>
      <c r="H250" s="59">
        <v>0</v>
      </c>
      <c r="I250" s="60">
        <f t="shared" si="16"/>
        <v>0</v>
      </c>
    </row>
    <row r="251" spans="1:9" x14ac:dyDescent="0.25">
      <c r="A251" s="56">
        <v>473</v>
      </c>
      <c r="B251" s="56">
        <v>439</v>
      </c>
      <c r="C251" s="56">
        <v>892</v>
      </c>
      <c r="D251" s="57" t="s">
        <v>123</v>
      </c>
      <c r="E251" s="34">
        <v>-28891.88</v>
      </c>
      <c r="F251" s="37">
        <v>-26858.16</v>
      </c>
      <c r="G251" s="58">
        <v>-27224.27</v>
      </c>
      <c r="H251" s="59">
        <v>-26369.43</v>
      </c>
      <c r="I251" s="60">
        <f t="shared" si="16"/>
        <v>-109343.73999999999</v>
      </c>
    </row>
    <row r="252" spans="1:9" x14ac:dyDescent="0.25">
      <c r="A252" s="56">
        <v>475</v>
      </c>
      <c r="B252" s="56">
        <v>440</v>
      </c>
      <c r="C252" s="56"/>
      <c r="D252" s="57" t="s">
        <v>124</v>
      </c>
      <c r="E252" s="34">
        <v>0</v>
      </c>
      <c r="F252" s="37">
        <v>0</v>
      </c>
      <c r="G252" s="58">
        <v>0</v>
      </c>
      <c r="H252" s="59">
        <v>0</v>
      </c>
      <c r="I252" s="60">
        <f t="shared" si="16"/>
        <v>0</v>
      </c>
    </row>
    <row r="253" spans="1:9" x14ac:dyDescent="0.25">
      <c r="A253" s="56">
        <v>477</v>
      </c>
      <c r="B253" s="56">
        <v>445</v>
      </c>
      <c r="C253" s="56"/>
      <c r="D253" s="57" t="s">
        <v>125</v>
      </c>
      <c r="E253" s="34">
        <v>0</v>
      </c>
      <c r="F253" s="37">
        <v>0</v>
      </c>
      <c r="G253" s="58">
        <v>0</v>
      </c>
      <c r="H253" s="59">
        <v>0</v>
      </c>
      <c r="I253" s="60">
        <f>SUM(E253:H253)</f>
        <v>0</v>
      </c>
    </row>
    <row r="254" spans="1:9" x14ac:dyDescent="0.25">
      <c r="A254" s="56">
        <v>480</v>
      </c>
      <c r="B254" s="56">
        <v>456</v>
      </c>
      <c r="C254" s="56">
        <v>892</v>
      </c>
      <c r="D254" s="57" t="s">
        <v>126</v>
      </c>
      <c r="E254" s="34">
        <v>-63068.35</v>
      </c>
      <c r="F254" s="37">
        <v>-155664.25</v>
      </c>
      <c r="G254" s="58">
        <v>-50473.66</v>
      </c>
      <c r="H254" s="59">
        <v>-118012.06</v>
      </c>
      <c r="I254" s="60">
        <f t="shared" ref="I254:I260" si="17">SUM(E254:H254)</f>
        <v>-387218.32</v>
      </c>
    </row>
    <row r="255" spans="1:9" x14ac:dyDescent="0.25">
      <c r="A255" s="56">
        <v>1060</v>
      </c>
      <c r="B255" s="56">
        <v>918</v>
      </c>
      <c r="C255" s="56"/>
      <c r="D255" s="57" t="s">
        <v>233</v>
      </c>
      <c r="E255" s="34">
        <v>0</v>
      </c>
      <c r="F255" s="37">
        <v>0</v>
      </c>
      <c r="G255" s="58">
        <v>0</v>
      </c>
      <c r="H255" s="59">
        <v>0</v>
      </c>
      <c r="I255" s="60">
        <f t="shared" si="17"/>
        <v>0</v>
      </c>
    </row>
    <row r="256" spans="1:9" x14ac:dyDescent="0.25">
      <c r="A256" s="56">
        <v>491</v>
      </c>
      <c r="B256" s="56">
        <v>463</v>
      </c>
      <c r="C256" s="56">
        <v>896</v>
      </c>
      <c r="D256" s="57" t="s">
        <v>127</v>
      </c>
      <c r="E256" s="34">
        <v>0</v>
      </c>
      <c r="F256" s="37">
        <v>0</v>
      </c>
      <c r="G256" s="58">
        <v>0</v>
      </c>
      <c r="H256" s="59">
        <v>0</v>
      </c>
      <c r="I256" s="60">
        <f t="shared" si="17"/>
        <v>0</v>
      </c>
    </row>
    <row r="257" spans="1:9" x14ac:dyDescent="0.25">
      <c r="A257" s="56">
        <v>1736</v>
      </c>
      <c r="B257" s="56">
        <v>464</v>
      </c>
      <c r="C257" s="56"/>
      <c r="D257" s="57" t="s">
        <v>252</v>
      </c>
      <c r="E257" s="34">
        <v>0</v>
      </c>
      <c r="F257" s="37">
        <v>0</v>
      </c>
      <c r="G257" s="58">
        <v>0</v>
      </c>
      <c r="H257" s="59">
        <v>0</v>
      </c>
      <c r="I257" s="60">
        <f t="shared" si="17"/>
        <v>0</v>
      </c>
    </row>
    <row r="258" spans="1:9" x14ac:dyDescent="0.25">
      <c r="A258" s="56">
        <v>1354</v>
      </c>
      <c r="B258" s="56">
        <v>467</v>
      </c>
      <c r="C258" s="56"/>
      <c r="D258" s="57" t="s">
        <v>129</v>
      </c>
      <c r="E258" s="34">
        <v>0</v>
      </c>
      <c r="F258" s="37">
        <v>0</v>
      </c>
      <c r="G258" s="58">
        <v>0</v>
      </c>
      <c r="H258" s="59">
        <v>0</v>
      </c>
      <c r="I258" s="60">
        <f t="shared" si="17"/>
        <v>0</v>
      </c>
    </row>
    <row r="259" spans="1:9" x14ac:dyDescent="0.25">
      <c r="A259" s="56">
        <v>495</v>
      </c>
      <c r="B259" s="56">
        <v>465</v>
      </c>
      <c r="C259" s="56"/>
      <c r="D259" s="57" t="s">
        <v>128</v>
      </c>
      <c r="E259" s="34">
        <v>-19225.22</v>
      </c>
      <c r="F259" s="37">
        <v>-19554.45</v>
      </c>
      <c r="G259" s="58">
        <v>-2448.42</v>
      </c>
      <c r="H259" s="59">
        <v>-15205.9</v>
      </c>
      <c r="I259" s="60">
        <f t="shared" si="17"/>
        <v>-56433.99</v>
      </c>
    </row>
    <row r="260" spans="1:9" x14ac:dyDescent="0.25">
      <c r="A260" s="56">
        <v>503</v>
      </c>
      <c r="B260" s="56">
        <v>469</v>
      </c>
      <c r="C260" s="56"/>
      <c r="D260" s="57" t="s">
        <v>130</v>
      </c>
      <c r="E260" s="34">
        <v>0</v>
      </c>
      <c r="F260" s="37">
        <v>0</v>
      </c>
      <c r="G260" s="58">
        <v>0</v>
      </c>
      <c r="H260" s="59">
        <v>0</v>
      </c>
      <c r="I260" s="60">
        <f t="shared" si="17"/>
        <v>0</v>
      </c>
    </row>
    <row r="261" spans="1:9" x14ac:dyDescent="0.25">
      <c r="A261" s="56">
        <v>1413</v>
      </c>
      <c r="B261" s="56">
        <v>474</v>
      </c>
      <c r="C261" s="56">
        <v>896</v>
      </c>
      <c r="D261" s="57" t="s">
        <v>131</v>
      </c>
      <c r="E261" s="34">
        <v>0</v>
      </c>
      <c r="F261" s="37">
        <v>0</v>
      </c>
      <c r="G261" s="58">
        <v>0</v>
      </c>
      <c r="H261" s="59">
        <v>0</v>
      </c>
      <c r="I261" s="60">
        <f>SUM(E261:H261)</f>
        <v>0</v>
      </c>
    </row>
    <row r="262" spans="1:9" x14ac:dyDescent="0.25">
      <c r="A262" s="56">
        <v>508</v>
      </c>
      <c r="B262" s="56">
        <v>475</v>
      </c>
      <c r="C262" s="56">
        <v>896</v>
      </c>
      <c r="D262" s="57" t="s">
        <v>132</v>
      </c>
      <c r="E262" s="34">
        <v>0</v>
      </c>
      <c r="F262" s="37">
        <v>0</v>
      </c>
      <c r="G262" s="58">
        <v>0</v>
      </c>
      <c r="H262" s="59">
        <v>0</v>
      </c>
      <c r="I262" s="60">
        <f t="shared" ref="I262:I270" si="18">SUM(E262:H262)</f>
        <v>0</v>
      </c>
    </row>
    <row r="263" spans="1:9" x14ac:dyDescent="0.25">
      <c r="A263" s="56">
        <v>509</v>
      </c>
      <c r="B263" s="56">
        <v>476</v>
      </c>
      <c r="C263" s="56"/>
      <c r="D263" s="57" t="s">
        <v>133</v>
      </c>
      <c r="E263" s="34">
        <v>0</v>
      </c>
      <c r="F263" s="37">
        <v>0</v>
      </c>
      <c r="G263" s="58">
        <v>0</v>
      </c>
      <c r="H263" s="59">
        <v>0</v>
      </c>
      <c r="I263" s="60">
        <f t="shared" si="18"/>
        <v>0</v>
      </c>
    </row>
    <row r="264" spans="1:9" x14ac:dyDescent="0.25">
      <c r="A264" s="56">
        <v>518</v>
      </c>
      <c r="B264" s="56">
        <v>481</v>
      </c>
      <c r="C264" s="56">
        <v>892</v>
      </c>
      <c r="D264" s="57" t="s">
        <v>134</v>
      </c>
      <c r="E264" s="34">
        <v>-31439.32</v>
      </c>
      <c r="F264" s="37">
        <v>-41881.03</v>
      </c>
      <c r="G264" s="58">
        <v>-28808.69</v>
      </c>
      <c r="H264" s="59">
        <v>-49488.81</v>
      </c>
      <c r="I264" s="60">
        <f t="shared" si="18"/>
        <v>-151617.85</v>
      </c>
    </row>
    <row r="265" spans="1:9" x14ac:dyDescent="0.25">
      <c r="A265" s="56">
        <v>1737</v>
      </c>
      <c r="B265" s="56">
        <v>484</v>
      </c>
      <c r="C265" s="56"/>
      <c r="D265" s="57" t="s">
        <v>253</v>
      </c>
      <c r="E265" s="34">
        <v>0</v>
      </c>
      <c r="F265" s="37">
        <v>0</v>
      </c>
      <c r="G265" s="58">
        <v>0</v>
      </c>
      <c r="H265" s="59">
        <v>0</v>
      </c>
      <c r="I265" s="60">
        <f t="shared" si="18"/>
        <v>0</v>
      </c>
    </row>
    <row r="266" spans="1:9" x14ac:dyDescent="0.25">
      <c r="A266" s="56">
        <v>524</v>
      </c>
      <c r="B266" s="56">
        <v>485</v>
      </c>
      <c r="C266" s="56">
        <v>897</v>
      </c>
      <c r="D266" s="57" t="s">
        <v>135</v>
      </c>
      <c r="E266" s="34">
        <v>-32731.64</v>
      </c>
      <c r="F266" s="37">
        <v>-26913.31</v>
      </c>
      <c r="G266" s="58">
        <v>-12450.38</v>
      </c>
      <c r="H266" s="59">
        <v>-30410.94</v>
      </c>
      <c r="I266" s="60">
        <f t="shared" si="18"/>
        <v>-102506.27</v>
      </c>
    </row>
    <row r="267" spans="1:9" x14ac:dyDescent="0.25">
      <c r="A267" s="56">
        <v>1671</v>
      </c>
      <c r="B267" s="56">
        <v>486</v>
      </c>
      <c r="C267" s="56"/>
      <c r="D267" s="57" t="s">
        <v>248</v>
      </c>
      <c r="E267" s="34">
        <v>0</v>
      </c>
      <c r="F267" s="37">
        <v>0</v>
      </c>
      <c r="G267" s="58">
        <v>0</v>
      </c>
      <c r="H267" s="59">
        <v>0</v>
      </c>
      <c r="I267" s="60">
        <f t="shared" si="18"/>
        <v>0</v>
      </c>
    </row>
    <row r="268" spans="1:9" x14ac:dyDescent="0.25">
      <c r="A268" s="56">
        <v>532</v>
      </c>
      <c r="B268" s="56">
        <v>487</v>
      </c>
      <c r="C268" s="56"/>
      <c r="D268" s="57" t="s">
        <v>136</v>
      </c>
      <c r="E268" s="34">
        <v>-489.81</v>
      </c>
      <c r="F268" s="37">
        <v>-260.08</v>
      </c>
      <c r="G268" s="58">
        <v>-259.89999999999998</v>
      </c>
      <c r="H268" s="59">
        <v>-66.64</v>
      </c>
      <c r="I268" s="60">
        <f t="shared" si="18"/>
        <v>-1076.43</v>
      </c>
    </row>
    <row r="269" spans="1:9" x14ac:dyDescent="0.25">
      <c r="A269" s="56">
        <v>534</v>
      </c>
      <c r="B269" s="56">
        <v>489</v>
      </c>
      <c r="C269" s="56">
        <v>866</v>
      </c>
      <c r="D269" s="57" t="s">
        <v>137</v>
      </c>
      <c r="E269" s="34">
        <v>0</v>
      </c>
      <c r="F269" s="37">
        <v>0</v>
      </c>
      <c r="G269" s="58">
        <v>0</v>
      </c>
      <c r="H269" s="59">
        <v>0</v>
      </c>
      <c r="I269" s="60">
        <f t="shared" si="18"/>
        <v>0</v>
      </c>
    </row>
    <row r="270" spans="1:9" x14ac:dyDescent="0.25">
      <c r="A270" s="56">
        <v>537</v>
      </c>
      <c r="B270" s="56">
        <v>491</v>
      </c>
      <c r="C270" s="56"/>
      <c r="D270" s="57" t="s">
        <v>138</v>
      </c>
      <c r="E270" s="34">
        <v>0</v>
      </c>
      <c r="F270" s="37">
        <v>0</v>
      </c>
      <c r="G270" s="58">
        <v>0</v>
      </c>
      <c r="H270" s="59">
        <v>0</v>
      </c>
      <c r="I270" s="60">
        <f t="shared" si="18"/>
        <v>0</v>
      </c>
    </row>
    <row r="271" spans="1:9" x14ac:dyDescent="0.25">
      <c r="A271" s="56">
        <v>542</v>
      </c>
      <c r="B271" s="56">
        <v>492</v>
      </c>
      <c r="C271" s="56"/>
      <c r="D271" s="57" t="s">
        <v>139</v>
      </c>
      <c r="E271" s="34">
        <v>0</v>
      </c>
      <c r="F271" s="37">
        <v>0</v>
      </c>
      <c r="G271" s="58">
        <v>0</v>
      </c>
      <c r="H271" s="59">
        <v>0</v>
      </c>
      <c r="I271" s="60">
        <f>SUM(E271:H271)</f>
        <v>0</v>
      </c>
    </row>
    <row r="272" spans="1:9" s="61" customFormat="1" x14ac:dyDescent="0.25">
      <c r="A272" s="61">
        <f>COUNT(A8:A271)</f>
        <v>264</v>
      </c>
      <c r="D272" s="62" t="s">
        <v>260</v>
      </c>
      <c r="E272" s="38">
        <f>SUM(E8:E271)</f>
        <v>-1073114.5999999999</v>
      </c>
      <c r="F272" s="38">
        <f>SUM(F8:F271)</f>
        <v>-1066512.5900000001</v>
      </c>
      <c r="G272" s="38">
        <f>SUM(G8:G271)</f>
        <v>-649678.55999999994</v>
      </c>
      <c r="H272" s="49">
        <f>SUBTOTAL(109,H8:H271)</f>
        <v>-1156507.5900000001</v>
      </c>
      <c r="I272" s="60">
        <f t="shared" ref="I272" si="19">SUM(E272:H272)</f>
        <v>-3945813.34</v>
      </c>
    </row>
  </sheetData>
  <pageMargins left="0.2" right="0.2" top="0.25" bottom="0.25" header="0.3" footer="0.3"/>
  <pageSetup scale="98" orientation="portrait" r:id="rId1"/>
  <legacy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272"/>
  <sheetViews>
    <sheetView zoomScaleNormal="100" workbookViewId="0">
      <pane ySplit="7" topLeftCell="A194" activePane="bottomLeft" state="frozen"/>
      <selection pane="bottomLeft" activeCell="C11" sqref="C11"/>
    </sheetView>
  </sheetViews>
  <sheetFormatPr defaultRowHeight="15" x14ac:dyDescent="0.25"/>
  <cols>
    <col min="1" max="1" width="8.28515625" customWidth="1"/>
    <col min="2" max="2" width="6" customWidth="1"/>
    <col min="3" max="3" width="32.28515625" bestFit="1" customWidth="1"/>
    <col min="4" max="5" width="13.28515625" bestFit="1" customWidth="1"/>
    <col min="6" max="6" width="15.140625" customWidth="1"/>
  </cols>
  <sheetData>
    <row r="1" spans="1:9" x14ac:dyDescent="0.25">
      <c r="A1" s="30" t="s">
        <v>286</v>
      </c>
      <c r="B1" s="30"/>
      <c r="C1" s="30"/>
      <c r="D1" s="30"/>
      <c r="E1" s="30"/>
      <c r="F1" s="30"/>
    </row>
    <row r="2" spans="1:9" x14ac:dyDescent="0.25">
      <c r="C2" s="4"/>
      <c r="D2" s="2" t="s">
        <v>235</v>
      </c>
      <c r="E2" s="2" t="s">
        <v>235</v>
      </c>
      <c r="G2" s="2"/>
      <c r="H2" s="2"/>
      <c r="I2" s="2"/>
    </row>
    <row r="3" spans="1:9" x14ac:dyDescent="0.25">
      <c r="D3" s="2" t="s">
        <v>236</v>
      </c>
      <c r="E3" s="2" t="s">
        <v>236</v>
      </c>
      <c r="F3" s="7" t="s">
        <v>240</v>
      </c>
      <c r="G3" s="2"/>
      <c r="H3" s="2"/>
      <c r="I3" s="2"/>
    </row>
    <row r="4" spans="1:9" x14ac:dyDescent="0.25">
      <c r="D4" s="2" t="s">
        <v>237</v>
      </c>
      <c r="E4" s="2" t="s">
        <v>237</v>
      </c>
      <c r="F4" s="7" t="s">
        <v>235</v>
      </c>
      <c r="G4" s="2"/>
      <c r="H4" s="2"/>
      <c r="I4" s="2"/>
    </row>
    <row r="5" spans="1:9" x14ac:dyDescent="0.25">
      <c r="D5" s="8" t="s">
        <v>238</v>
      </c>
      <c r="E5" s="9" t="s">
        <v>239</v>
      </c>
      <c r="F5" s="7" t="s">
        <v>236</v>
      </c>
      <c r="G5" s="2"/>
      <c r="H5" s="2"/>
      <c r="I5" s="2"/>
    </row>
    <row r="6" spans="1:9" x14ac:dyDescent="0.25">
      <c r="D6" s="2" t="s">
        <v>258</v>
      </c>
      <c r="E6" s="2" t="s">
        <v>258</v>
      </c>
      <c r="F6" s="7" t="s">
        <v>237</v>
      </c>
      <c r="G6" s="2"/>
      <c r="H6" s="2"/>
      <c r="I6" s="2"/>
    </row>
    <row r="7" spans="1:9" x14ac:dyDescent="0.25">
      <c r="A7" s="43" t="s">
        <v>287</v>
      </c>
      <c r="B7" s="43" t="s">
        <v>0</v>
      </c>
      <c r="C7" s="44" t="s">
        <v>295</v>
      </c>
      <c r="D7" s="42" t="s">
        <v>261</v>
      </c>
      <c r="E7" s="42" t="s">
        <v>259</v>
      </c>
      <c r="F7" s="45" t="s">
        <v>293</v>
      </c>
      <c r="G7" s="2"/>
      <c r="H7" s="2"/>
      <c r="I7" s="2"/>
    </row>
    <row r="8" spans="1:9" x14ac:dyDescent="0.25">
      <c r="A8" s="12"/>
      <c r="B8" s="12"/>
      <c r="C8" s="19" t="s">
        <v>262</v>
      </c>
      <c r="D8" s="3">
        <f>Table1[[#This Row],[Section 5.B) 8)]]</f>
        <v>-206536.48</v>
      </c>
      <c r="E8" s="3">
        <f>Public!I8</f>
        <v>0</v>
      </c>
      <c r="F8" s="3">
        <f>Table3[[#This Row],[Section 5. B) 8)]]+Table3[[#This Row],[Section 5. B) 9)]]</f>
        <v>-206536.48</v>
      </c>
    </row>
    <row r="9" spans="1:9" x14ac:dyDescent="0.25">
      <c r="A9" s="1"/>
      <c r="B9" s="1"/>
      <c r="C9" s="19" t="s">
        <v>1</v>
      </c>
      <c r="D9" s="3">
        <f>Table1[[#This Row],[Section 5.B) 8)]]</f>
        <v>-8488.31</v>
      </c>
      <c r="E9" s="3">
        <f>Public!I9</f>
        <v>0</v>
      </c>
      <c r="F9" s="3">
        <f>Table3[[#This Row],[Section 5. B) 8)]]+Table3[[#This Row],[Section 5. B) 9)]]</f>
        <v>-8488.31</v>
      </c>
    </row>
    <row r="10" spans="1:9" x14ac:dyDescent="0.25">
      <c r="A10" s="1"/>
      <c r="B10" s="1"/>
      <c r="C10" s="19" t="s">
        <v>228</v>
      </c>
      <c r="D10" s="3">
        <f>Table1[[#This Row],[Section 5.B) 8)]]</f>
        <v>-18146.599999999999</v>
      </c>
      <c r="E10" s="3">
        <f>Public!I10</f>
        <v>0</v>
      </c>
      <c r="F10" s="3">
        <f>Table3[[#This Row],[Section 5. B) 8)]]+Table3[[#This Row],[Section 5. B) 9)]]</f>
        <v>-18146.599999999999</v>
      </c>
    </row>
    <row r="11" spans="1:9" x14ac:dyDescent="0.25">
      <c r="A11" s="1"/>
      <c r="B11" s="1"/>
      <c r="C11" s="19" t="s">
        <v>2</v>
      </c>
      <c r="D11" s="3">
        <f>Table1[[#This Row],[Section 5.B) 8)]]</f>
        <v>0</v>
      </c>
      <c r="E11" s="3">
        <f>Public!I11</f>
        <v>-4184.57</v>
      </c>
      <c r="F11" s="3">
        <f>Table3[[#This Row],[Section 5. B) 8)]]+Table3[[#This Row],[Section 5. B) 9)]]</f>
        <v>-4184.57</v>
      </c>
    </row>
    <row r="12" spans="1:9" x14ac:dyDescent="0.25">
      <c r="A12" s="1"/>
      <c r="B12" s="1"/>
      <c r="C12" s="19" t="s">
        <v>249</v>
      </c>
      <c r="D12" s="3">
        <f>Table1[[#This Row],[Section 5.B) 8)]]</f>
        <v>0</v>
      </c>
      <c r="E12" s="3">
        <f>Public!I12</f>
        <v>0</v>
      </c>
      <c r="F12" s="3">
        <f>Table3[[#This Row],[Section 5. B) 8)]]+Table3[[#This Row],[Section 5. B) 9)]]</f>
        <v>0</v>
      </c>
    </row>
    <row r="13" spans="1:9" x14ac:dyDescent="0.25">
      <c r="A13" s="1"/>
      <c r="B13" s="1"/>
      <c r="C13" s="19" t="s">
        <v>3</v>
      </c>
      <c r="D13" s="3">
        <f>Table1[[#This Row],[Section 5.B) 8)]]</f>
        <v>-20550.66</v>
      </c>
      <c r="E13" s="3">
        <f>Public!I13</f>
        <v>-2081.94</v>
      </c>
      <c r="F13" s="3">
        <f>Table3[[#This Row],[Section 5. B) 8)]]+Table3[[#This Row],[Section 5. B) 9)]]</f>
        <v>-22632.6</v>
      </c>
    </row>
    <row r="14" spans="1:9" x14ac:dyDescent="0.25">
      <c r="A14" s="1"/>
      <c r="B14" s="1"/>
      <c r="C14" s="19" t="s">
        <v>4</v>
      </c>
      <c r="D14" s="3">
        <f>Table1[[#This Row],[Section 5.B) 8)]]</f>
        <v>-5379.45</v>
      </c>
      <c r="E14" s="3">
        <f>Public!I14</f>
        <v>-1847.3799999999999</v>
      </c>
      <c r="F14" s="3">
        <f>Table3[[#This Row],[Section 5. B) 8)]]+Table3[[#This Row],[Section 5. B) 9)]]</f>
        <v>-7226.83</v>
      </c>
    </row>
    <row r="15" spans="1:9" x14ac:dyDescent="0.25">
      <c r="A15" s="1"/>
      <c r="B15" s="1"/>
      <c r="C15" s="19" t="s">
        <v>5</v>
      </c>
      <c r="D15" s="3">
        <f>Table1[[#This Row],[Section 5.B) 8)]]</f>
        <v>-1082083.6399999999</v>
      </c>
      <c r="E15" s="3">
        <f>Public!I15</f>
        <v>-84935.319999999992</v>
      </c>
      <c r="F15" s="3">
        <f>Table3[[#This Row],[Section 5. B) 8)]]+Table3[[#This Row],[Section 5. B) 9)]]</f>
        <v>-1167018.96</v>
      </c>
    </row>
    <row r="16" spans="1:9" x14ac:dyDescent="0.25">
      <c r="A16" s="1"/>
      <c r="B16" s="1"/>
      <c r="C16" s="19" t="s">
        <v>6</v>
      </c>
      <c r="D16" s="3">
        <f>Table1[[#This Row],[Section 5.B) 8)]]</f>
        <v>-185204.92</v>
      </c>
      <c r="E16" s="3">
        <f>Public!I16</f>
        <v>-18287.780000000002</v>
      </c>
      <c r="F16" s="3">
        <f>Table3[[#This Row],[Section 5. B) 8)]]+Table3[[#This Row],[Section 5. B) 9)]]</f>
        <v>-203492.7</v>
      </c>
    </row>
    <row r="17" spans="1:6" x14ac:dyDescent="0.25">
      <c r="A17" s="1"/>
      <c r="B17" s="1"/>
      <c r="C17" s="19" t="s">
        <v>7</v>
      </c>
      <c r="D17" s="3">
        <f>Table1[[#This Row],[Section 5.B) 8)]]</f>
        <v>0</v>
      </c>
      <c r="E17" s="3">
        <f>Public!I17</f>
        <v>-57602</v>
      </c>
      <c r="F17" s="3">
        <f>Table3[[#This Row],[Section 5. B) 8)]]+Table3[[#This Row],[Section 5. B) 9)]]</f>
        <v>-57602</v>
      </c>
    </row>
    <row r="18" spans="1:6" x14ac:dyDescent="0.25">
      <c r="A18" s="1"/>
      <c r="B18" s="1"/>
      <c r="C18" s="19" t="s">
        <v>8</v>
      </c>
      <c r="D18" s="3">
        <f>Table1[[#This Row],[Section 5.B) 8)]]</f>
        <v>-50583.91</v>
      </c>
      <c r="E18" s="3">
        <f>Public!I18</f>
        <v>-45299.62</v>
      </c>
      <c r="F18" s="3">
        <f>Table3[[#This Row],[Section 5. B) 8)]]+Table3[[#This Row],[Section 5. B) 9)]]</f>
        <v>-95883.53</v>
      </c>
    </row>
    <row r="19" spans="1:6" x14ac:dyDescent="0.25">
      <c r="A19" s="1"/>
      <c r="B19" s="1"/>
      <c r="C19" s="19" t="s">
        <v>9</v>
      </c>
      <c r="D19" s="3">
        <f>Table1[[#This Row],[Section 5.B) 8)]]</f>
        <v>0</v>
      </c>
      <c r="E19" s="3">
        <f>Public!I19</f>
        <v>0</v>
      </c>
      <c r="F19" s="3">
        <f>Table3[[#This Row],[Section 5. B) 8)]]+Table3[[#This Row],[Section 5. B) 9)]]</f>
        <v>0</v>
      </c>
    </row>
    <row r="20" spans="1:6" x14ac:dyDescent="0.25">
      <c r="A20" s="1"/>
      <c r="B20" s="1"/>
      <c r="C20" s="19" t="s">
        <v>140</v>
      </c>
      <c r="D20" s="3">
        <f>Table1[[#This Row],[Section 5.B) 8)]]</f>
        <v>0</v>
      </c>
      <c r="E20" s="3">
        <f>Public!I20</f>
        <v>-7192.0000000000009</v>
      </c>
      <c r="F20" s="3">
        <f>Table3[[#This Row],[Section 5. B) 8)]]+Table3[[#This Row],[Section 5. B) 9)]]</f>
        <v>-7192.0000000000009</v>
      </c>
    </row>
    <row r="21" spans="1:6" x14ac:dyDescent="0.25">
      <c r="A21" s="12"/>
      <c r="B21" s="12"/>
      <c r="C21" s="21" t="s">
        <v>272</v>
      </c>
      <c r="D21" s="3">
        <f>Table1[[#This Row],[Section 5.B) 8)]]</f>
        <v>0</v>
      </c>
      <c r="E21" s="3">
        <f>Public!I21</f>
        <v>0</v>
      </c>
      <c r="F21" s="3">
        <f>Table3[[#This Row],[Section 5. B) 8)]]+Table3[[#This Row],[Section 5. B) 9)]]</f>
        <v>0</v>
      </c>
    </row>
    <row r="22" spans="1:6" x14ac:dyDescent="0.25">
      <c r="A22" s="1"/>
      <c r="B22" s="1"/>
      <c r="C22" s="19" t="s">
        <v>10</v>
      </c>
      <c r="D22" s="3">
        <f>Table1[[#This Row],[Section 5.B) 8)]]</f>
        <v>0</v>
      </c>
      <c r="E22" s="3">
        <f>Public!I22</f>
        <v>0</v>
      </c>
      <c r="F22" s="3">
        <f>Table3[[#This Row],[Section 5. B) 8)]]+Table3[[#This Row],[Section 5. B) 9)]]</f>
        <v>0</v>
      </c>
    </row>
    <row r="23" spans="1:6" x14ac:dyDescent="0.25">
      <c r="A23" s="1"/>
      <c r="B23" s="1"/>
      <c r="C23" s="19" t="s">
        <v>143</v>
      </c>
      <c r="D23" s="3">
        <f>Table1[[#This Row],[Section 5.B) 8)]]</f>
        <v>0</v>
      </c>
      <c r="E23" s="3">
        <f>Public!I23</f>
        <v>0</v>
      </c>
      <c r="F23" s="3">
        <f>Table3[[#This Row],[Section 5. B) 8)]]+Table3[[#This Row],[Section 5. B) 9)]]</f>
        <v>0</v>
      </c>
    </row>
    <row r="24" spans="1:6" x14ac:dyDescent="0.25">
      <c r="A24" s="1"/>
      <c r="B24" s="1"/>
      <c r="C24" s="19" t="s">
        <v>11</v>
      </c>
      <c r="D24" s="3">
        <f>Table1[[#This Row],[Section 5.B) 8)]]</f>
        <v>0</v>
      </c>
      <c r="E24" s="3">
        <f>Public!I24</f>
        <v>0</v>
      </c>
      <c r="F24" s="3">
        <f>Table3[[#This Row],[Section 5. B) 8)]]+Table3[[#This Row],[Section 5. B) 9)]]</f>
        <v>0</v>
      </c>
    </row>
    <row r="25" spans="1:6" x14ac:dyDescent="0.25">
      <c r="A25" s="1"/>
      <c r="B25" s="1"/>
      <c r="C25" s="19" t="s">
        <v>12</v>
      </c>
      <c r="D25" s="3">
        <f>Table1[[#This Row],[Section 5.B) 8)]]</f>
        <v>-25387.29</v>
      </c>
      <c r="E25" s="3">
        <f>Public!I25</f>
        <v>-222110.94</v>
      </c>
      <c r="F25" s="3">
        <f>Table3[[#This Row],[Section 5. B) 8)]]+Table3[[#This Row],[Section 5. B) 9)]]</f>
        <v>-247498.23</v>
      </c>
    </row>
    <row r="26" spans="1:6" x14ac:dyDescent="0.25">
      <c r="A26" s="1"/>
      <c r="B26" s="1"/>
      <c r="C26" s="19" t="s">
        <v>13</v>
      </c>
      <c r="D26" s="3">
        <f>Table1[[#This Row],[Section 5.B) 8)]]</f>
        <v>-2540.09</v>
      </c>
      <c r="E26" s="3">
        <f>Public!I26</f>
        <v>0</v>
      </c>
      <c r="F26" s="3">
        <f>Table3[[#This Row],[Section 5. B) 8)]]+Table3[[#This Row],[Section 5. B) 9)]]</f>
        <v>-2540.09</v>
      </c>
    </row>
    <row r="27" spans="1:6" x14ac:dyDescent="0.25">
      <c r="A27" s="1"/>
      <c r="B27" s="1"/>
      <c r="C27" s="19" t="s">
        <v>226</v>
      </c>
      <c r="D27" s="3">
        <f>Table1[[#This Row],[Section 5.B) 8)]]</f>
        <v>0</v>
      </c>
      <c r="E27" s="3">
        <f>Public!I27</f>
        <v>0</v>
      </c>
      <c r="F27" s="3">
        <f>Table3[[#This Row],[Section 5. B) 8)]]+Table3[[#This Row],[Section 5. B) 9)]]</f>
        <v>0</v>
      </c>
    </row>
    <row r="28" spans="1:6" x14ac:dyDescent="0.25">
      <c r="A28" s="1"/>
      <c r="B28" s="1"/>
      <c r="C28" s="19" t="s">
        <v>14</v>
      </c>
      <c r="D28" s="3">
        <f>Table1[[#This Row],[Section 5.B) 8)]]</f>
        <v>0</v>
      </c>
      <c r="E28" s="3">
        <f>Public!I28</f>
        <v>0</v>
      </c>
      <c r="F28" s="3">
        <f>Table3[[#This Row],[Section 5. B) 8)]]+Table3[[#This Row],[Section 5. B) 9)]]</f>
        <v>0</v>
      </c>
    </row>
    <row r="29" spans="1:6" x14ac:dyDescent="0.25">
      <c r="A29" s="1"/>
      <c r="B29" s="1"/>
      <c r="C29" s="19" t="s">
        <v>15</v>
      </c>
      <c r="D29" s="3">
        <f>Table1[[#This Row],[Section 5.B) 8)]]</f>
        <v>0</v>
      </c>
      <c r="E29" s="3">
        <f>Public!I29</f>
        <v>0</v>
      </c>
      <c r="F29" s="3">
        <f>Table3[[#This Row],[Section 5. B) 8)]]+Table3[[#This Row],[Section 5. B) 9)]]</f>
        <v>0</v>
      </c>
    </row>
    <row r="30" spans="1:6" x14ac:dyDescent="0.25">
      <c r="A30" s="1"/>
      <c r="B30" s="1"/>
      <c r="C30" s="19" t="s">
        <v>16</v>
      </c>
      <c r="D30" s="3">
        <f>Table1[[#This Row],[Section 5.B) 8)]]</f>
        <v>-31960.73</v>
      </c>
      <c r="E30" s="3">
        <f>Public!I30</f>
        <v>-10917.36</v>
      </c>
      <c r="F30" s="3">
        <f>Table3[[#This Row],[Section 5. B) 8)]]+Table3[[#This Row],[Section 5. B) 9)]]</f>
        <v>-42878.09</v>
      </c>
    </row>
    <row r="31" spans="1:6" x14ac:dyDescent="0.25">
      <c r="A31" s="1"/>
      <c r="B31" s="1"/>
      <c r="C31" s="19" t="s">
        <v>17</v>
      </c>
      <c r="D31" s="3">
        <f>Table1[[#This Row],[Section 5.B) 8)]]</f>
        <v>0</v>
      </c>
      <c r="E31" s="3">
        <f>Public!I31</f>
        <v>-3312.47</v>
      </c>
      <c r="F31" s="3">
        <f>Table3[[#This Row],[Section 5. B) 8)]]+Table3[[#This Row],[Section 5. B) 9)]]</f>
        <v>-3312.47</v>
      </c>
    </row>
    <row r="32" spans="1:6" x14ac:dyDescent="0.25">
      <c r="A32" s="1"/>
      <c r="B32" s="1"/>
      <c r="C32" s="19" t="s">
        <v>18</v>
      </c>
      <c r="D32" s="3">
        <f>Table1[[#This Row],[Section 5.B) 8)]]</f>
        <v>0</v>
      </c>
      <c r="E32" s="3">
        <f>Public!I32</f>
        <v>0</v>
      </c>
      <c r="F32" s="3">
        <f>Table3[[#This Row],[Section 5. B) 8)]]+Table3[[#This Row],[Section 5. B) 9)]]</f>
        <v>0</v>
      </c>
    </row>
    <row r="33" spans="1:6" x14ac:dyDescent="0.25">
      <c r="A33" s="1"/>
      <c r="B33" s="1"/>
      <c r="C33" s="19" t="s">
        <v>19</v>
      </c>
      <c r="D33" s="3">
        <f>Table1[[#This Row],[Section 5.B) 8)]]</f>
        <v>-22039.219999999998</v>
      </c>
      <c r="E33" s="3">
        <f>Public!I33</f>
        <v>0</v>
      </c>
      <c r="F33" s="3">
        <f>Table3[[#This Row],[Section 5. B) 8)]]+Table3[[#This Row],[Section 5. B) 9)]]</f>
        <v>-22039.219999999998</v>
      </c>
    </row>
    <row r="34" spans="1:6" x14ac:dyDescent="0.25">
      <c r="A34" s="1"/>
      <c r="B34" s="1"/>
      <c r="C34" s="19" t="s">
        <v>20</v>
      </c>
      <c r="D34" s="3">
        <f>Table1[[#This Row],[Section 5.B) 8)]]</f>
        <v>0</v>
      </c>
      <c r="E34" s="3">
        <f>Public!I34</f>
        <v>0</v>
      </c>
      <c r="F34" s="3">
        <f>Table3[[#This Row],[Section 5. B) 8)]]+Table3[[#This Row],[Section 5. B) 9)]]</f>
        <v>0</v>
      </c>
    </row>
    <row r="35" spans="1:6" x14ac:dyDescent="0.25">
      <c r="A35" s="1"/>
      <c r="B35" s="1"/>
      <c r="C35" s="19" t="s">
        <v>21</v>
      </c>
      <c r="D35" s="3">
        <f>Table1[[#This Row],[Section 5.B) 8)]]</f>
        <v>0</v>
      </c>
      <c r="E35" s="3">
        <f>Public!I35</f>
        <v>0</v>
      </c>
      <c r="F35" s="3">
        <f>Table3[[#This Row],[Section 5. B) 8)]]+Table3[[#This Row],[Section 5. B) 9)]]</f>
        <v>0</v>
      </c>
    </row>
    <row r="36" spans="1:6" x14ac:dyDescent="0.25">
      <c r="A36" s="1"/>
      <c r="B36" s="1"/>
      <c r="C36" s="19" t="s">
        <v>22</v>
      </c>
      <c r="D36" s="3">
        <f>Table1[[#This Row],[Section 5.B) 8)]]</f>
        <v>-116987.76999999999</v>
      </c>
      <c r="E36" s="3">
        <f>Public!I36</f>
        <v>0</v>
      </c>
      <c r="F36" s="3">
        <f>Table3[[#This Row],[Section 5. B) 8)]]+Table3[[#This Row],[Section 5. B) 9)]]</f>
        <v>-116987.76999999999</v>
      </c>
    </row>
    <row r="37" spans="1:6" x14ac:dyDescent="0.25">
      <c r="A37" s="12"/>
      <c r="B37" s="12"/>
      <c r="C37" s="21" t="s">
        <v>268</v>
      </c>
      <c r="D37" s="3">
        <f>Table1[[#This Row],[Section 5.B) 8)]]</f>
        <v>0</v>
      </c>
      <c r="E37" s="3">
        <f>Public!I37</f>
        <v>0</v>
      </c>
      <c r="F37" s="3">
        <f>Table3[[#This Row],[Section 5. B) 8)]]+Table3[[#This Row],[Section 5. B) 9)]]</f>
        <v>0</v>
      </c>
    </row>
    <row r="38" spans="1:6" x14ac:dyDescent="0.25">
      <c r="A38" s="12"/>
      <c r="B38" s="12"/>
      <c r="C38" s="21" t="s">
        <v>269</v>
      </c>
      <c r="D38" s="3">
        <f>Table1[[#This Row],[Section 5.B) 8)]]</f>
        <v>0</v>
      </c>
      <c r="E38" s="3">
        <f>Public!I38</f>
        <v>0</v>
      </c>
      <c r="F38" s="3">
        <f>Table3[[#This Row],[Section 5. B) 8)]]+Table3[[#This Row],[Section 5. B) 9)]]</f>
        <v>0</v>
      </c>
    </row>
    <row r="39" spans="1:6" x14ac:dyDescent="0.25">
      <c r="A39" s="1"/>
      <c r="B39" s="1"/>
      <c r="C39" s="19" t="s">
        <v>23</v>
      </c>
      <c r="D39" s="3">
        <f>Table1[[#This Row],[Section 5.B) 8)]]</f>
        <v>0</v>
      </c>
      <c r="E39" s="3">
        <f>Public!I39</f>
        <v>-227772.61000000002</v>
      </c>
      <c r="F39" s="3">
        <f>Table3[[#This Row],[Section 5. B) 8)]]+Table3[[#This Row],[Section 5. B) 9)]]</f>
        <v>-227772.61000000002</v>
      </c>
    </row>
    <row r="40" spans="1:6" x14ac:dyDescent="0.25">
      <c r="A40" s="1"/>
      <c r="B40" s="1"/>
      <c r="C40" s="19" t="s">
        <v>24</v>
      </c>
      <c r="D40" s="3">
        <f>Table1[[#This Row],[Section 5.B) 8)]]</f>
        <v>0</v>
      </c>
      <c r="E40" s="3">
        <f>Public!I40</f>
        <v>0</v>
      </c>
      <c r="F40" s="3">
        <f>Table3[[#This Row],[Section 5. B) 8)]]+Table3[[#This Row],[Section 5. B) 9)]]</f>
        <v>0</v>
      </c>
    </row>
    <row r="41" spans="1:6" x14ac:dyDescent="0.25">
      <c r="A41" s="1"/>
      <c r="B41" s="1"/>
      <c r="C41" s="19" t="s">
        <v>25</v>
      </c>
      <c r="D41" s="3">
        <f>Table1[[#This Row],[Section 5.B) 8)]]</f>
        <v>0</v>
      </c>
      <c r="E41" s="3">
        <f>Public!I41</f>
        <v>-6.04</v>
      </c>
      <c r="F41" s="3">
        <f>Table3[[#This Row],[Section 5. B) 8)]]+Table3[[#This Row],[Section 5. B) 9)]]</f>
        <v>-6.04</v>
      </c>
    </row>
    <row r="42" spans="1:6" x14ac:dyDescent="0.25">
      <c r="A42" s="1"/>
      <c r="B42" s="1"/>
      <c r="C42" s="19" t="s">
        <v>142</v>
      </c>
      <c r="D42" s="3">
        <f>Table1[[#This Row],[Section 5.B) 8)]]</f>
        <v>0</v>
      </c>
      <c r="E42" s="3">
        <f>Public!I42</f>
        <v>0</v>
      </c>
      <c r="F42" s="3">
        <f>Table3[[#This Row],[Section 5. B) 8)]]+Table3[[#This Row],[Section 5. B) 9)]]</f>
        <v>0</v>
      </c>
    </row>
    <row r="43" spans="1:6" x14ac:dyDescent="0.25">
      <c r="A43" s="1"/>
      <c r="B43" s="1"/>
      <c r="C43" s="19" t="s">
        <v>26</v>
      </c>
      <c r="D43" s="3">
        <f>Table1[[#This Row],[Section 5.B) 8)]]</f>
        <v>-389.46</v>
      </c>
      <c r="E43" s="3">
        <f>Public!I43</f>
        <v>-85.73</v>
      </c>
      <c r="F43" s="3">
        <f>Table3[[#This Row],[Section 5. B) 8)]]+Table3[[#This Row],[Section 5. B) 9)]]</f>
        <v>-475.19</v>
      </c>
    </row>
    <row r="44" spans="1:6" x14ac:dyDescent="0.25">
      <c r="A44" s="1"/>
      <c r="B44" s="1"/>
      <c r="C44" s="19" t="s">
        <v>27</v>
      </c>
      <c r="D44" s="3">
        <f>Table1[[#This Row],[Section 5.B) 8)]]</f>
        <v>0</v>
      </c>
      <c r="E44" s="3">
        <f>Public!I44</f>
        <v>0</v>
      </c>
      <c r="F44" s="3">
        <f>Table3[[#This Row],[Section 5. B) 8)]]+Table3[[#This Row],[Section 5. B) 9)]]</f>
        <v>0</v>
      </c>
    </row>
    <row r="45" spans="1:6" x14ac:dyDescent="0.25">
      <c r="A45" s="1"/>
      <c r="B45" s="1"/>
      <c r="C45" s="19" t="s">
        <v>28</v>
      </c>
      <c r="D45" s="3">
        <f>Table1[[#This Row],[Section 5.B) 8)]]</f>
        <v>0</v>
      </c>
      <c r="E45" s="3">
        <f>Public!I45</f>
        <v>0</v>
      </c>
      <c r="F45" s="3">
        <f>Table3[[#This Row],[Section 5. B) 8)]]+Table3[[#This Row],[Section 5. B) 9)]]</f>
        <v>0</v>
      </c>
    </row>
    <row r="46" spans="1:6" x14ac:dyDescent="0.25">
      <c r="A46" s="1"/>
      <c r="B46" s="1"/>
      <c r="C46" s="19" t="s">
        <v>29</v>
      </c>
      <c r="D46" s="3">
        <f>Table1[[#This Row],[Section 5.B) 8)]]</f>
        <v>-2405.0700000000002</v>
      </c>
      <c r="E46" s="3">
        <f>Public!I46</f>
        <v>-9672.09</v>
      </c>
      <c r="F46" s="3">
        <f>Table3[[#This Row],[Section 5. B) 8)]]+Table3[[#This Row],[Section 5. B) 9)]]</f>
        <v>-12077.16</v>
      </c>
    </row>
    <row r="47" spans="1:6" x14ac:dyDescent="0.25">
      <c r="A47" s="1"/>
      <c r="B47" s="1"/>
      <c r="C47" s="19" t="s">
        <v>144</v>
      </c>
      <c r="D47" s="3">
        <f>Table1[[#This Row],[Section 5.B) 8)]]</f>
        <v>0</v>
      </c>
      <c r="E47" s="3">
        <f>Public!I47</f>
        <v>0</v>
      </c>
      <c r="F47" s="3">
        <f>Table3[[#This Row],[Section 5. B) 8)]]+Table3[[#This Row],[Section 5. B) 9)]]</f>
        <v>0</v>
      </c>
    </row>
    <row r="48" spans="1:6" x14ac:dyDescent="0.25">
      <c r="A48" s="1"/>
      <c r="B48" s="1"/>
      <c r="C48" s="19" t="s">
        <v>30</v>
      </c>
      <c r="D48" s="3">
        <f>Table1[[#This Row],[Section 5.B) 8)]]</f>
        <v>0</v>
      </c>
      <c r="E48" s="3">
        <f>Public!I48</f>
        <v>0</v>
      </c>
      <c r="F48" s="3">
        <f>Table3[[#This Row],[Section 5. B) 8)]]+Table3[[#This Row],[Section 5. B) 9)]]</f>
        <v>0</v>
      </c>
    </row>
    <row r="49" spans="1:6" x14ac:dyDescent="0.25">
      <c r="A49" s="1"/>
      <c r="B49" s="1"/>
      <c r="C49" s="19" t="s">
        <v>31</v>
      </c>
      <c r="D49" s="3">
        <f>Table1[[#This Row],[Section 5.B) 8)]]</f>
        <v>0</v>
      </c>
      <c r="E49" s="3">
        <f>Public!I49</f>
        <v>0</v>
      </c>
      <c r="F49" s="3">
        <f>Table3[[#This Row],[Section 5. B) 8)]]+Table3[[#This Row],[Section 5. B) 9)]]</f>
        <v>0</v>
      </c>
    </row>
    <row r="50" spans="1:6" x14ac:dyDescent="0.25">
      <c r="A50" s="1"/>
      <c r="B50" s="1"/>
      <c r="C50" s="19" t="s">
        <v>32</v>
      </c>
      <c r="D50" s="3">
        <f>Table1[[#This Row],[Section 5.B) 8)]]</f>
        <v>0</v>
      </c>
      <c r="E50" s="3">
        <f>Public!I50</f>
        <v>0</v>
      </c>
      <c r="F50" s="3">
        <f>Table3[[#This Row],[Section 5. B) 8)]]+Table3[[#This Row],[Section 5. B) 9)]]</f>
        <v>0</v>
      </c>
    </row>
    <row r="51" spans="1:6" x14ac:dyDescent="0.25">
      <c r="A51" s="12"/>
      <c r="B51" s="12"/>
      <c r="C51" s="23" t="s">
        <v>273</v>
      </c>
      <c r="D51" s="3">
        <f>Table1[[#This Row],[Section 5.B) 8)]]</f>
        <v>0</v>
      </c>
      <c r="E51" s="3">
        <f>Public!I51</f>
        <v>0</v>
      </c>
      <c r="F51" s="3">
        <f>Table3[[#This Row],[Section 5. B) 8)]]+Table3[[#This Row],[Section 5. B) 9)]]</f>
        <v>0</v>
      </c>
    </row>
    <row r="52" spans="1:6" x14ac:dyDescent="0.25">
      <c r="A52" s="1"/>
      <c r="B52" s="1"/>
      <c r="C52" s="19" t="s">
        <v>33</v>
      </c>
      <c r="D52" s="3">
        <f>Table1[[#This Row],[Section 5.B) 8)]]</f>
        <v>0</v>
      </c>
      <c r="E52" s="3">
        <f>Public!I52</f>
        <v>0</v>
      </c>
      <c r="F52" s="3">
        <f>Table3[[#This Row],[Section 5. B) 8)]]+Table3[[#This Row],[Section 5. B) 9)]]</f>
        <v>0</v>
      </c>
    </row>
    <row r="53" spans="1:6" x14ac:dyDescent="0.25">
      <c r="A53" s="1"/>
      <c r="B53" s="1"/>
      <c r="C53" s="19" t="s">
        <v>34</v>
      </c>
      <c r="D53" s="3">
        <f>Table1[[#This Row],[Section 5.B) 8)]]</f>
        <v>0</v>
      </c>
      <c r="E53" s="3">
        <f>Public!I53</f>
        <v>0</v>
      </c>
      <c r="F53" s="3">
        <f>Table3[[#This Row],[Section 5. B) 8)]]+Table3[[#This Row],[Section 5. B) 9)]]</f>
        <v>0</v>
      </c>
    </row>
    <row r="54" spans="1:6" x14ac:dyDescent="0.25">
      <c r="A54" s="1"/>
      <c r="B54" s="1"/>
      <c r="C54" s="19" t="s">
        <v>35</v>
      </c>
      <c r="D54" s="3">
        <f>Table1[[#This Row],[Section 5.B) 8)]]</f>
        <v>0</v>
      </c>
      <c r="E54" s="3">
        <f>Public!I54</f>
        <v>0</v>
      </c>
      <c r="F54" s="3">
        <f>Table3[[#This Row],[Section 5. B) 8)]]+Table3[[#This Row],[Section 5. B) 9)]]</f>
        <v>0</v>
      </c>
    </row>
    <row r="55" spans="1:6" x14ac:dyDescent="0.25">
      <c r="A55" s="1"/>
      <c r="B55" s="1"/>
      <c r="C55" s="19" t="s">
        <v>36</v>
      </c>
      <c r="D55" s="3">
        <f>Table1[[#This Row],[Section 5.B) 8)]]</f>
        <v>0</v>
      </c>
      <c r="E55" s="3">
        <f>Public!I55</f>
        <v>0</v>
      </c>
      <c r="F55" s="3">
        <f>Table3[[#This Row],[Section 5. B) 8)]]+Table3[[#This Row],[Section 5. B) 9)]]</f>
        <v>0</v>
      </c>
    </row>
    <row r="56" spans="1:6" x14ac:dyDescent="0.25">
      <c r="A56" s="1"/>
      <c r="B56" s="1"/>
      <c r="C56" s="19" t="s">
        <v>243</v>
      </c>
      <c r="D56" s="3">
        <f>Table1[[#This Row],[Section 5.B) 8)]]</f>
        <v>0</v>
      </c>
      <c r="E56" s="3">
        <f>Public!I56</f>
        <v>-2218.5500000000002</v>
      </c>
      <c r="F56" s="3">
        <f>Table3[[#This Row],[Section 5. B) 8)]]+Table3[[#This Row],[Section 5. B) 9)]]</f>
        <v>-2218.5500000000002</v>
      </c>
    </row>
    <row r="57" spans="1:6" x14ac:dyDescent="0.25">
      <c r="A57" s="1"/>
      <c r="B57" s="1"/>
      <c r="C57" s="19" t="s">
        <v>37</v>
      </c>
      <c r="D57" s="3">
        <f>Table1[[#This Row],[Section 5.B) 8)]]</f>
        <v>0</v>
      </c>
      <c r="E57" s="3">
        <f>Public!I57</f>
        <v>-350.69</v>
      </c>
      <c r="F57" s="3">
        <f>Table3[[#This Row],[Section 5. B) 8)]]+Table3[[#This Row],[Section 5. B) 9)]]</f>
        <v>-350.69</v>
      </c>
    </row>
    <row r="58" spans="1:6" x14ac:dyDescent="0.25">
      <c r="A58" s="1"/>
      <c r="B58" s="1"/>
      <c r="C58" s="19" t="s">
        <v>38</v>
      </c>
      <c r="D58" s="3">
        <f>Table1[[#This Row],[Section 5.B) 8)]]</f>
        <v>0</v>
      </c>
      <c r="E58" s="3">
        <f>Public!I58</f>
        <v>0</v>
      </c>
      <c r="F58" s="3">
        <f>Table3[[#This Row],[Section 5. B) 8)]]+Table3[[#This Row],[Section 5. B) 9)]]</f>
        <v>0</v>
      </c>
    </row>
    <row r="59" spans="1:6" x14ac:dyDescent="0.25">
      <c r="A59" s="1"/>
      <c r="B59" s="1"/>
      <c r="C59" s="19" t="s">
        <v>230</v>
      </c>
      <c r="D59" s="3">
        <f>Table1[[#This Row],[Section 5.B) 8)]]</f>
        <v>-13994.38</v>
      </c>
      <c r="E59" s="3">
        <f>Public!I59</f>
        <v>0</v>
      </c>
      <c r="F59" s="3">
        <f>Table3[[#This Row],[Section 5. B) 8)]]+Table3[[#This Row],[Section 5. B) 9)]]</f>
        <v>-13994.38</v>
      </c>
    </row>
    <row r="60" spans="1:6" x14ac:dyDescent="0.25">
      <c r="A60" s="1"/>
      <c r="B60" s="1"/>
      <c r="C60" s="19" t="s">
        <v>39</v>
      </c>
      <c r="D60" s="3">
        <f>Table1[[#This Row],[Section 5.B) 8)]]</f>
        <v>0</v>
      </c>
      <c r="E60" s="3">
        <f>Public!I60</f>
        <v>0</v>
      </c>
      <c r="F60" s="3">
        <f>Table3[[#This Row],[Section 5. B) 8)]]+Table3[[#This Row],[Section 5. B) 9)]]</f>
        <v>0</v>
      </c>
    </row>
    <row r="61" spans="1:6" x14ac:dyDescent="0.25">
      <c r="A61" s="1"/>
      <c r="B61" s="1"/>
      <c r="C61" s="19" t="s">
        <v>40</v>
      </c>
      <c r="D61" s="3">
        <f>Table1[[#This Row],[Section 5.B) 8)]]</f>
        <v>0</v>
      </c>
      <c r="E61" s="3">
        <f>Public!I61</f>
        <v>0</v>
      </c>
      <c r="F61" s="3">
        <f>Table3[[#This Row],[Section 5. B) 8)]]+Table3[[#This Row],[Section 5. B) 9)]]</f>
        <v>0</v>
      </c>
    </row>
    <row r="62" spans="1:6" x14ac:dyDescent="0.25">
      <c r="A62" s="1"/>
      <c r="B62" s="1"/>
      <c r="C62" s="19" t="s">
        <v>41</v>
      </c>
      <c r="D62" s="3">
        <f>Table1[[#This Row],[Section 5.B) 8)]]</f>
        <v>0</v>
      </c>
      <c r="E62" s="3">
        <f>Public!I62</f>
        <v>-91.15</v>
      </c>
      <c r="F62" s="3">
        <f>Table3[[#This Row],[Section 5. B) 8)]]+Table3[[#This Row],[Section 5. B) 9)]]</f>
        <v>-91.15</v>
      </c>
    </row>
    <row r="63" spans="1:6" x14ac:dyDescent="0.25">
      <c r="A63" s="25"/>
      <c r="B63" s="25"/>
      <c r="C63" s="26" t="s">
        <v>278</v>
      </c>
      <c r="D63" s="3">
        <f>Table1[[#This Row],[Section 5.B) 8)]]</f>
        <v>0</v>
      </c>
      <c r="E63" s="3">
        <f>Public!I63</f>
        <v>0</v>
      </c>
      <c r="F63" s="3">
        <f>Table3[[#This Row],[Section 5. B) 8)]]+Table3[[#This Row],[Section 5. B) 9)]]</f>
        <v>0</v>
      </c>
    </row>
    <row r="64" spans="1:6" x14ac:dyDescent="0.25">
      <c r="A64" s="1"/>
      <c r="B64" s="1"/>
      <c r="C64" s="19" t="s">
        <v>42</v>
      </c>
      <c r="D64" s="3">
        <f>Table1[[#This Row],[Section 5.B) 8)]]</f>
        <v>0</v>
      </c>
      <c r="E64" s="3">
        <f>Public!I64</f>
        <v>0</v>
      </c>
      <c r="F64" s="3">
        <f>Table3[[#This Row],[Section 5. B) 8)]]+Table3[[#This Row],[Section 5. B) 9)]]</f>
        <v>0</v>
      </c>
    </row>
    <row r="65" spans="1:6" x14ac:dyDescent="0.25">
      <c r="A65" s="1"/>
      <c r="B65" s="1"/>
      <c r="C65" s="19" t="s">
        <v>43</v>
      </c>
      <c r="D65" s="3">
        <f>Table1[[#This Row],[Section 5.B) 8)]]</f>
        <v>-9781.9499999999989</v>
      </c>
      <c r="E65" s="3">
        <f>Public!I65</f>
        <v>0</v>
      </c>
      <c r="F65" s="3">
        <f>Table3[[#This Row],[Section 5. B) 8)]]+Table3[[#This Row],[Section 5. B) 9)]]</f>
        <v>-9781.9499999999989</v>
      </c>
    </row>
    <row r="66" spans="1:6" x14ac:dyDescent="0.25">
      <c r="A66" s="1"/>
      <c r="B66" s="1"/>
      <c r="C66" s="19" t="s">
        <v>229</v>
      </c>
      <c r="D66" s="3">
        <f>Table1[[#This Row],[Section 5.B) 8)]]</f>
        <v>0</v>
      </c>
      <c r="E66" s="3">
        <f>Public!I66</f>
        <v>-1939.74</v>
      </c>
      <c r="F66" s="3">
        <f>Table3[[#This Row],[Section 5. B) 8)]]+Table3[[#This Row],[Section 5. B) 9)]]</f>
        <v>-1939.74</v>
      </c>
    </row>
    <row r="67" spans="1:6" x14ac:dyDescent="0.25">
      <c r="A67" s="1"/>
      <c r="B67" s="1"/>
      <c r="C67" s="19" t="s">
        <v>44</v>
      </c>
      <c r="D67" s="3">
        <f>Table1[[#This Row],[Section 5.B) 8)]]</f>
        <v>0</v>
      </c>
      <c r="E67" s="3">
        <f>Public!I67</f>
        <v>-4177.34</v>
      </c>
      <c r="F67" s="3">
        <f>Table3[[#This Row],[Section 5. B) 8)]]+Table3[[#This Row],[Section 5. B) 9)]]</f>
        <v>-4177.34</v>
      </c>
    </row>
    <row r="68" spans="1:6" x14ac:dyDescent="0.25">
      <c r="A68" s="1"/>
      <c r="B68" s="1"/>
      <c r="C68" s="19" t="s">
        <v>45</v>
      </c>
      <c r="D68" s="3">
        <f>Table1[[#This Row],[Section 5.B) 8)]]</f>
        <v>0</v>
      </c>
      <c r="E68" s="3">
        <f>Public!I68</f>
        <v>0</v>
      </c>
      <c r="F68" s="3">
        <f>Table3[[#This Row],[Section 5. B) 8)]]+Table3[[#This Row],[Section 5. B) 9)]]</f>
        <v>0</v>
      </c>
    </row>
    <row r="69" spans="1:6" x14ac:dyDescent="0.25">
      <c r="A69" s="1"/>
      <c r="B69" s="1"/>
      <c r="C69" s="19" t="s">
        <v>46</v>
      </c>
      <c r="D69" s="3">
        <f>Table1[[#This Row],[Section 5.B) 8)]]</f>
        <v>0</v>
      </c>
      <c r="E69" s="3">
        <f>Public!I69</f>
        <v>0</v>
      </c>
      <c r="F69" s="3">
        <f>Table3[[#This Row],[Section 5. B) 8)]]+Table3[[#This Row],[Section 5. B) 9)]]</f>
        <v>0</v>
      </c>
    </row>
    <row r="70" spans="1:6" x14ac:dyDescent="0.25">
      <c r="A70" s="1"/>
      <c r="B70" s="1"/>
      <c r="C70" s="19" t="s">
        <v>244</v>
      </c>
      <c r="D70" s="3">
        <f>Table1[[#This Row],[Section 5.B) 8)]]</f>
        <v>-15411.92</v>
      </c>
      <c r="E70" s="3">
        <f>Public!I70</f>
        <v>0</v>
      </c>
      <c r="F70" s="3">
        <f>Table3[[#This Row],[Section 5. B) 8)]]+Table3[[#This Row],[Section 5. B) 9)]]</f>
        <v>-15411.92</v>
      </c>
    </row>
    <row r="71" spans="1:6" x14ac:dyDescent="0.25">
      <c r="A71" s="1"/>
      <c r="B71" s="1"/>
      <c r="C71" s="19" t="s">
        <v>47</v>
      </c>
      <c r="D71" s="3">
        <f>Table1[[#This Row],[Section 5.B) 8)]]</f>
        <v>0</v>
      </c>
      <c r="E71" s="3">
        <f>Public!I71</f>
        <v>0</v>
      </c>
      <c r="F71" s="3">
        <f>Table3[[#This Row],[Section 5. B) 8)]]+Table3[[#This Row],[Section 5. B) 9)]]</f>
        <v>0</v>
      </c>
    </row>
    <row r="72" spans="1:6" x14ac:dyDescent="0.25">
      <c r="A72" s="1"/>
      <c r="B72" s="1"/>
      <c r="C72" s="19" t="s">
        <v>48</v>
      </c>
      <c r="D72" s="3">
        <f>Table1[[#This Row],[Section 5.B) 8)]]</f>
        <v>-3866.5</v>
      </c>
      <c r="E72" s="3">
        <f>Public!I72</f>
        <v>0</v>
      </c>
      <c r="F72" s="3">
        <f>Table3[[#This Row],[Section 5. B) 8)]]+Table3[[#This Row],[Section 5. B) 9)]]</f>
        <v>-3866.5</v>
      </c>
    </row>
    <row r="73" spans="1:6" x14ac:dyDescent="0.25">
      <c r="A73" s="1"/>
      <c r="B73" s="1"/>
      <c r="C73" s="19" t="s">
        <v>49</v>
      </c>
      <c r="D73" s="3">
        <f>Table1[[#This Row],[Section 5.B) 8)]]</f>
        <v>0</v>
      </c>
      <c r="E73" s="3">
        <f>Public!I73</f>
        <v>0</v>
      </c>
      <c r="F73" s="3">
        <f>Table3[[#This Row],[Section 5. B) 8)]]+Table3[[#This Row],[Section 5. B) 9)]]</f>
        <v>0</v>
      </c>
    </row>
    <row r="74" spans="1:6" x14ac:dyDescent="0.25">
      <c r="A74" s="12"/>
      <c r="B74" s="12"/>
      <c r="C74" s="21" t="s">
        <v>274</v>
      </c>
      <c r="D74" s="3">
        <f>Table1[[#This Row],[Section 5.B) 8)]]</f>
        <v>0</v>
      </c>
      <c r="E74" s="3">
        <f>Public!I74</f>
        <v>0</v>
      </c>
      <c r="F74" s="3">
        <f>Table3[[#This Row],[Section 5. B) 8)]]+Table3[[#This Row],[Section 5. B) 9)]]</f>
        <v>0</v>
      </c>
    </row>
    <row r="75" spans="1:6" x14ac:dyDescent="0.25">
      <c r="A75" s="1"/>
      <c r="B75" s="1"/>
      <c r="C75" s="19" t="s">
        <v>234</v>
      </c>
      <c r="D75" s="3">
        <f>Table1[[#This Row],[Section 5.B) 8)]]</f>
        <v>0</v>
      </c>
      <c r="E75" s="3">
        <f>Public!I75</f>
        <v>0</v>
      </c>
      <c r="F75" s="3">
        <f>Table3[[#This Row],[Section 5. B) 8)]]+Table3[[#This Row],[Section 5. B) 9)]]</f>
        <v>0</v>
      </c>
    </row>
    <row r="76" spans="1:6" x14ac:dyDescent="0.25">
      <c r="A76" s="1"/>
      <c r="B76" s="1"/>
      <c r="C76" s="19" t="s">
        <v>75</v>
      </c>
      <c r="D76" s="3">
        <f>Table1[[#This Row],[Section 5.B) 8)]]</f>
        <v>0</v>
      </c>
      <c r="E76" s="3">
        <f>Public!I76</f>
        <v>0</v>
      </c>
      <c r="F76" s="3">
        <f>Table3[[#This Row],[Section 5. B) 8)]]+Table3[[#This Row],[Section 5. B) 9)]]</f>
        <v>0</v>
      </c>
    </row>
    <row r="77" spans="1:6" x14ac:dyDescent="0.25">
      <c r="A77" s="1"/>
      <c r="B77" s="1"/>
      <c r="C77" s="19" t="s">
        <v>50</v>
      </c>
      <c r="D77" s="3">
        <f>Table1[[#This Row],[Section 5.B) 8)]]</f>
        <v>0</v>
      </c>
      <c r="E77" s="3">
        <f>Public!I77</f>
        <v>0</v>
      </c>
      <c r="F77" s="3">
        <f>Table3[[#This Row],[Section 5. B) 8)]]+Table3[[#This Row],[Section 5. B) 9)]]</f>
        <v>0</v>
      </c>
    </row>
    <row r="78" spans="1:6" x14ac:dyDescent="0.25">
      <c r="A78" s="1"/>
      <c r="B78" s="1"/>
      <c r="C78" s="19" t="s">
        <v>51</v>
      </c>
      <c r="D78" s="3">
        <f>Table1[[#This Row],[Section 5.B) 8)]]</f>
        <v>0</v>
      </c>
      <c r="E78" s="3">
        <f>Public!I78</f>
        <v>-1286.5499999999997</v>
      </c>
      <c r="F78" s="3">
        <f>Table3[[#This Row],[Section 5. B) 8)]]+Table3[[#This Row],[Section 5. B) 9)]]</f>
        <v>-1286.5499999999997</v>
      </c>
    </row>
    <row r="79" spans="1:6" x14ac:dyDescent="0.25">
      <c r="A79" s="1"/>
      <c r="B79" s="1"/>
      <c r="C79" s="19" t="s">
        <v>52</v>
      </c>
      <c r="D79" s="3">
        <f>Table1[[#This Row],[Section 5.B) 8)]]</f>
        <v>-16048.940000000002</v>
      </c>
      <c r="E79" s="3">
        <f>Public!I79</f>
        <v>0</v>
      </c>
      <c r="F79" s="3">
        <f>Table3[[#This Row],[Section 5. B) 8)]]+Table3[[#This Row],[Section 5. B) 9)]]</f>
        <v>-16048.940000000002</v>
      </c>
    </row>
    <row r="80" spans="1:6" x14ac:dyDescent="0.25">
      <c r="A80" s="1"/>
      <c r="B80" s="1"/>
      <c r="C80" s="19" t="s">
        <v>53</v>
      </c>
      <c r="D80" s="3">
        <f>Table1[[#This Row],[Section 5.B) 8)]]</f>
        <v>0</v>
      </c>
      <c r="E80" s="3">
        <f>Public!I80</f>
        <v>0</v>
      </c>
      <c r="F80" s="3">
        <f>Table3[[#This Row],[Section 5. B) 8)]]+Table3[[#This Row],[Section 5. B) 9)]]</f>
        <v>0</v>
      </c>
    </row>
    <row r="81" spans="1:6" x14ac:dyDescent="0.25">
      <c r="A81" s="1"/>
      <c r="B81" s="1"/>
      <c r="C81" s="19" t="s">
        <v>54</v>
      </c>
      <c r="D81" s="3">
        <f>Table1[[#This Row],[Section 5.B) 8)]]</f>
        <v>-32582.53</v>
      </c>
      <c r="E81" s="3">
        <f>Public!I81</f>
        <v>0</v>
      </c>
      <c r="F81" s="3">
        <f>Table3[[#This Row],[Section 5. B) 8)]]+Table3[[#This Row],[Section 5. B) 9)]]</f>
        <v>-32582.53</v>
      </c>
    </row>
    <row r="82" spans="1:6" x14ac:dyDescent="0.25">
      <c r="A82" s="1"/>
      <c r="B82" s="1"/>
      <c r="C82" s="19" t="s">
        <v>55</v>
      </c>
      <c r="D82" s="3">
        <f>Table1[[#This Row],[Section 5.B) 8)]]</f>
        <v>0</v>
      </c>
      <c r="E82" s="3">
        <f>Public!I82</f>
        <v>-178.79999999999998</v>
      </c>
      <c r="F82" s="3">
        <f>Table3[[#This Row],[Section 5. B) 8)]]+Table3[[#This Row],[Section 5. B) 9)]]</f>
        <v>-178.79999999999998</v>
      </c>
    </row>
    <row r="83" spans="1:6" x14ac:dyDescent="0.25">
      <c r="A83" s="1"/>
      <c r="B83" s="1"/>
      <c r="C83" s="19" t="s">
        <v>270</v>
      </c>
      <c r="D83" s="3">
        <f>Table1[[#This Row],[Section 5.B) 8)]]</f>
        <v>0</v>
      </c>
      <c r="E83" s="3">
        <f>Public!I83</f>
        <v>0</v>
      </c>
      <c r="F83" s="3">
        <f>Table3[[#This Row],[Section 5. B) 8)]]+Table3[[#This Row],[Section 5. B) 9)]]</f>
        <v>0</v>
      </c>
    </row>
    <row r="84" spans="1:6" x14ac:dyDescent="0.25">
      <c r="A84" s="1"/>
      <c r="B84" s="1"/>
      <c r="C84" s="19" t="s">
        <v>231</v>
      </c>
      <c r="D84" s="3">
        <f>Table1[[#This Row],[Section 5.B) 8)]]</f>
        <v>0</v>
      </c>
      <c r="E84" s="3">
        <f>Public!I84</f>
        <v>0</v>
      </c>
      <c r="F84" s="3">
        <f>Table3[[#This Row],[Section 5. B) 8)]]+Table3[[#This Row],[Section 5. B) 9)]]</f>
        <v>0</v>
      </c>
    </row>
    <row r="85" spans="1:6" x14ac:dyDescent="0.25">
      <c r="A85" s="1"/>
      <c r="B85" s="1"/>
      <c r="C85" s="19" t="s">
        <v>56</v>
      </c>
      <c r="D85" s="3">
        <f>Table1[[#This Row],[Section 5.B) 8)]]</f>
        <v>1502.64</v>
      </c>
      <c r="E85" s="3">
        <f>Public!I85</f>
        <v>-7748.68</v>
      </c>
      <c r="F85" s="3">
        <f>Table3[[#This Row],[Section 5. B) 8)]]+Table3[[#This Row],[Section 5. B) 9)]]</f>
        <v>-6246.04</v>
      </c>
    </row>
    <row r="86" spans="1:6" x14ac:dyDescent="0.25">
      <c r="A86" s="1"/>
      <c r="B86" s="1"/>
      <c r="C86" s="19" t="s">
        <v>57</v>
      </c>
      <c r="D86" s="3">
        <f>Table1[[#This Row],[Section 5.B) 8)]]</f>
        <v>0</v>
      </c>
      <c r="E86" s="3">
        <f>Public!I86</f>
        <v>-3255.13</v>
      </c>
      <c r="F86" s="3">
        <f>Table3[[#This Row],[Section 5. B) 8)]]+Table3[[#This Row],[Section 5. B) 9)]]</f>
        <v>-3255.13</v>
      </c>
    </row>
    <row r="87" spans="1:6" x14ac:dyDescent="0.25">
      <c r="A87" s="1"/>
      <c r="B87" s="1"/>
      <c r="C87" s="19" t="s">
        <v>245</v>
      </c>
      <c r="D87" s="3">
        <f>Table1[[#This Row],[Section 5.B) 8)]]</f>
        <v>-43744.520000000004</v>
      </c>
      <c r="E87" s="3">
        <f>Public!I87</f>
        <v>0</v>
      </c>
      <c r="F87" s="3">
        <f>Table3[[#This Row],[Section 5. B) 8)]]+Table3[[#This Row],[Section 5. B) 9)]]</f>
        <v>-43744.520000000004</v>
      </c>
    </row>
    <row r="88" spans="1:6" x14ac:dyDescent="0.25">
      <c r="A88" s="1"/>
      <c r="B88" s="1"/>
      <c r="C88" s="19" t="s">
        <v>58</v>
      </c>
      <c r="D88" s="3">
        <f>Table1[[#This Row],[Section 5.B) 8)]]</f>
        <v>-7539.7</v>
      </c>
      <c r="E88" s="3">
        <f>Public!I88</f>
        <v>0</v>
      </c>
      <c r="F88" s="3">
        <f>Table3[[#This Row],[Section 5. B) 8)]]+Table3[[#This Row],[Section 5. B) 9)]]</f>
        <v>-7539.7</v>
      </c>
    </row>
    <row r="89" spans="1:6" x14ac:dyDescent="0.25">
      <c r="A89" s="12"/>
      <c r="B89" s="12"/>
      <c r="C89" s="21" t="s">
        <v>256</v>
      </c>
      <c r="D89" s="3">
        <f>Table1[[#This Row],[Section 5.B) 8)]]</f>
        <v>-14337.690000000002</v>
      </c>
      <c r="E89" s="3">
        <f>Public!I89</f>
        <v>0</v>
      </c>
      <c r="F89" s="3">
        <f>Table3[[#This Row],[Section 5. B) 8)]]+Table3[[#This Row],[Section 5. B) 9)]]</f>
        <v>-14337.690000000002</v>
      </c>
    </row>
    <row r="90" spans="1:6" x14ac:dyDescent="0.25">
      <c r="A90" s="1"/>
      <c r="B90" s="1"/>
      <c r="C90" s="19" t="s">
        <v>59</v>
      </c>
      <c r="D90" s="3">
        <f>Table1[[#This Row],[Section 5.B) 8)]]</f>
        <v>0</v>
      </c>
      <c r="E90" s="3">
        <f>Public!I90</f>
        <v>-1729.75</v>
      </c>
      <c r="F90" s="3">
        <f>Table3[[#This Row],[Section 5. B) 8)]]+Table3[[#This Row],[Section 5. B) 9)]]</f>
        <v>-1729.75</v>
      </c>
    </row>
    <row r="91" spans="1:6" x14ac:dyDescent="0.25">
      <c r="A91" s="1"/>
      <c r="B91" s="1"/>
      <c r="C91" s="19" t="s">
        <v>60</v>
      </c>
      <c r="D91" s="3">
        <f>Table1[[#This Row],[Section 5.B) 8)]]</f>
        <v>-416.85</v>
      </c>
      <c r="E91" s="3">
        <f>Public!I91</f>
        <v>0</v>
      </c>
      <c r="F91" s="3">
        <f>Table3[[#This Row],[Section 5. B) 8)]]+Table3[[#This Row],[Section 5. B) 9)]]</f>
        <v>-416.85</v>
      </c>
    </row>
    <row r="92" spans="1:6" x14ac:dyDescent="0.25">
      <c r="A92" s="1"/>
      <c r="B92" s="1"/>
      <c r="C92" s="19" t="s">
        <v>61</v>
      </c>
      <c r="D92" s="3">
        <f>Table1[[#This Row],[Section 5.B) 8)]]</f>
        <v>0</v>
      </c>
      <c r="E92" s="3">
        <f>Public!I92</f>
        <v>0</v>
      </c>
      <c r="F92" s="3">
        <f>Table3[[#This Row],[Section 5. B) 8)]]+Table3[[#This Row],[Section 5. B) 9)]]</f>
        <v>0</v>
      </c>
    </row>
    <row r="93" spans="1:6" x14ac:dyDescent="0.25">
      <c r="A93" s="1"/>
      <c r="B93" s="1"/>
      <c r="C93" s="19" t="s">
        <v>197</v>
      </c>
      <c r="D93" s="3">
        <f>Table1[[#This Row],[Section 5.B) 8)]]</f>
        <v>-19689.12</v>
      </c>
      <c r="E93" s="3">
        <f>Public!I93</f>
        <v>0</v>
      </c>
      <c r="F93" s="3">
        <f>Table3[[#This Row],[Section 5. B) 8)]]+Table3[[#This Row],[Section 5. B) 9)]]</f>
        <v>-19689.12</v>
      </c>
    </row>
    <row r="94" spans="1:6" x14ac:dyDescent="0.25">
      <c r="A94" s="1"/>
      <c r="B94" s="1"/>
      <c r="C94" s="19" t="s">
        <v>198</v>
      </c>
      <c r="D94" s="3">
        <f>Table1[[#This Row],[Section 5.B) 8)]]</f>
        <v>0</v>
      </c>
      <c r="E94" s="3">
        <f>Public!I94</f>
        <v>-16880.670000000002</v>
      </c>
      <c r="F94" s="3">
        <f>Table3[[#This Row],[Section 5. B) 8)]]+Table3[[#This Row],[Section 5. B) 9)]]</f>
        <v>-16880.670000000002</v>
      </c>
    </row>
    <row r="95" spans="1:6" x14ac:dyDescent="0.25">
      <c r="A95" s="1"/>
      <c r="B95" s="1"/>
      <c r="C95" s="19" t="s">
        <v>62</v>
      </c>
      <c r="D95" s="3">
        <f>Table1[[#This Row],[Section 5.B) 8)]]</f>
        <v>0</v>
      </c>
      <c r="E95" s="3">
        <f>Public!I95</f>
        <v>0</v>
      </c>
      <c r="F95" s="3">
        <f>Table3[[#This Row],[Section 5. B) 8)]]+Table3[[#This Row],[Section 5. B) 9)]]</f>
        <v>0</v>
      </c>
    </row>
    <row r="96" spans="1:6" x14ac:dyDescent="0.25">
      <c r="A96" s="1"/>
      <c r="B96" s="1"/>
      <c r="C96" s="19" t="s">
        <v>63</v>
      </c>
      <c r="D96" s="3">
        <f>Table1[[#This Row],[Section 5.B) 8)]]</f>
        <v>0</v>
      </c>
      <c r="E96" s="3">
        <f>Public!I96</f>
        <v>0</v>
      </c>
      <c r="F96" s="3">
        <f>Table3[[#This Row],[Section 5. B) 8)]]+Table3[[#This Row],[Section 5. B) 9)]]</f>
        <v>0</v>
      </c>
    </row>
    <row r="97" spans="1:6" x14ac:dyDescent="0.25">
      <c r="A97" s="1"/>
      <c r="B97" s="1"/>
      <c r="C97" s="19" t="s">
        <v>64</v>
      </c>
      <c r="D97" s="3">
        <f>Table1[[#This Row],[Section 5.B) 8)]]</f>
        <v>-5224.33</v>
      </c>
      <c r="E97" s="3">
        <f>Public!I97</f>
        <v>0</v>
      </c>
      <c r="F97" s="3">
        <f>Table3[[#This Row],[Section 5. B) 8)]]+Table3[[#This Row],[Section 5. B) 9)]]</f>
        <v>-5224.33</v>
      </c>
    </row>
    <row r="98" spans="1:6" x14ac:dyDescent="0.25">
      <c r="A98" s="1"/>
      <c r="B98" s="1"/>
      <c r="C98" s="19" t="s">
        <v>65</v>
      </c>
      <c r="D98" s="3">
        <f>Table1[[#This Row],[Section 5.B) 8)]]</f>
        <v>7641.12</v>
      </c>
      <c r="E98" s="3">
        <f>Public!I98</f>
        <v>554.67999999999995</v>
      </c>
      <c r="F98" s="3">
        <f>Table3[[#This Row],[Section 5. B) 8)]]+Table3[[#This Row],[Section 5. B) 9)]]</f>
        <v>8195.7999999999993</v>
      </c>
    </row>
    <row r="99" spans="1:6" x14ac:dyDescent="0.25">
      <c r="A99" s="1"/>
      <c r="B99" s="1"/>
      <c r="C99" s="19" t="s">
        <v>66</v>
      </c>
      <c r="D99" s="3">
        <f>Table1[[#This Row],[Section 5.B) 8)]]</f>
        <v>0</v>
      </c>
      <c r="E99" s="3">
        <f>Public!I99</f>
        <v>0</v>
      </c>
      <c r="F99" s="3">
        <f>Table3[[#This Row],[Section 5. B) 8)]]+Table3[[#This Row],[Section 5. B) 9)]]</f>
        <v>0</v>
      </c>
    </row>
    <row r="100" spans="1:6" x14ac:dyDescent="0.25">
      <c r="A100" s="1"/>
      <c r="B100" s="1"/>
      <c r="C100" s="19" t="s">
        <v>67</v>
      </c>
      <c r="D100" s="3">
        <f>Table1[[#This Row],[Section 5.B) 8)]]</f>
        <v>0</v>
      </c>
      <c r="E100" s="3">
        <f>Public!I100</f>
        <v>0</v>
      </c>
      <c r="F100" s="3">
        <f>Table3[[#This Row],[Section 5. B) 8)]]+Table3[[#This Row],[Section 5. B) 9)]]</f>
        <v>0</v>
      </c>
    </row>
    <row r="101" spans="1:6" x14ac:dyDescent="0.25">
      <c r="A101" s="1"/>
      <c r="B101" s="1"/>
      <c r="C101" s="19" t="s">
        <v>68</v>
      </c>
      <c r="D101" s="3">
        <f>Table1[[#This Row],[Section 5.B) 8)]]</f>
        <v>-7662.71</v>
      </c>
      <c r="E101" s="3">
        <f>Public!I101</f>
        <v>-11744.849999999999</v>
      </c>
      <c r="F101" s="3">
        <f>Table3[[#This Row],[Section 5. B) 8)]]+Table3[[#This Row],[Section 5. B) 9)]]</f>
        <v>-19407.559999999998</v>
      </c>
    </row>
    <row r="102" spans="1:6" x14ac:dyDescent="0.25">
      <c r="A102" s="1"/>
      <c r="B102" s="1"/>
      <c r="C102" s="19" t="s">
        <v>69</v>
      </c>
      <c r="D102" s="3">
        <f>Table1[[#This Row],[Section 5.B) 8)]]</f>
        <v>0</v>
      </c>
      <c r="E102" s="3">
        <f>Public!I102</f>
        <v>0</v>
      </c>
      <c r="F102" s="3">
        <f>Table3[[#This Row],[Section 5. B) 8)]]+Table3[[#This Row],[Section 5. B) 9)]]</f>
        <v>0</v>
      </c>
    </row>
    <row r="103" spans="1:6" x14ac:dyDescent="0.25">
      <c r="A103" s="1"/>
      <c r="B103" s="1"/>
      <c r="C103" s="19" t="s">
        <v>70</v>
      </c>
      <c r="D103" s="3">
        <f>Table1[[#This Row],[Section 5.B) 8)]]</f>
        <v>0</v>
      </c>
      <c r="E103" s="3">
        <f>Public!I103</f>
        <v>0</v>
      </c>
      <c r="F103" s="3">
        <f>Table3[[#This Row],[Section 5. B) 8)]]+Table3[[#This Row],[Section 5. B) 9)]]</f>
        <v>0</v>
      </c>
    </row>
    <row r="104" spans="1:6" x14ac:dyDescent="0.25">
      <c r="A104" s="1"/>
      <c r="B104" s="1"/>
      <c r="C104" s="19" t="s">
        <v>246</v>
      </c>
      <c r="D104" s="3">
        <f>Table1[[#This Row],[Section 5.B) 8)]]</f>
        <v>-7733.35</v>
      </c>
      <c r="E104" s="3">
        <f>Public!I104</f>
        <v>0</v>
      </c>
      <c r="F104" s="3">
        <f>Table3[[#This Row],[Section 5. B) 8)]]+Table3[[#This Row],[Section 5. B) 9)]]</f>
        <v>-7733.35</v>
      </c>
    </row>
    <row r="105" spans="1:6" x14ac:dyDescent="0.25">
      <c r="A105" s="1"/>
      <c r="B105" s="1"/>
      <c r="C105" s="19" t="s">
        <v>71</v>
      </c>
      <c r="D105" s="3">
        <f>Table1[[#This Row],[Section 5.B) 8)]]</f>
        <v>-1745895.57</v>
      </c>
      <c r="E105" s="3">
        <f>Public!I105</f>
        <v>-99486.23</v>
      </c>
      <c r="F105" s="3">
        <f>Table3[[#This Row],[Section 5. B) 8)]]+Table3[[#This Row],[Section 5. B) 9)]]</f>
        <v>-1845381.8</v>
      </c>
    </row>
    <row r="106" spans="1:6" x14ac:dyDescent="0.25">
      <c r="A106" s="27"/>
      <c r="B106" s="27"/>
      <c r="C106" s="28" t="s">
        <v>284</v>
      </c>
      <c r="D106" s="3">
        <f>Table1[[#This Row],[Section 5.B) 8)]]</f>
        <v>0</v>
      </c>
      <c r="E106" s="3">
        <f>Public!I106</f>
        <v>0</v>
      </c>
      <c r="F106" s="3">
        <f>Table3[[#This Row],[Section 5. B) 8)]]+Table3[[#This Row],[Section 5. B) 9)]]</f>
        <v>0</v>
      </c>
    </row>
    <row r="107" spans="1:6" x14ac:dyDescent="0.25">
      <c r="A107" s="1"/>
      <c r="B107" s="1"/>
      <c r="C107" s="19" t="s">
        <v>72</v>
      </c>
      <c r="D107" s="3">
        <f>Table1[[#This Row],[Section 5.B) 8)]]</f>
        <v>0</v>
      </c>
      <c r="E107" s="3">
        <f>Public!I107</f>
        <v>0</v>
      </c>
      <c r="F107" s="3">
        <f>Table3[[#This Row],[Section 5. B) 8)]]+Table3[[#This Row],[Section 5. B) 9)]]</f>
        <v>0</v>
      </c>
    </row>
    <row r="108" spans="1:6" x14ac:dyDescent="0.25">
      <c r="A108" s="1"/>
      <c r="B108" s="1"/>
      <c r="C108" s="19" t="s">
        <v>73</v>
      </c>
      <c r="D108" s="3">
        <f>Table1[[#This Row],[Section 5.B) 8)]]</f>
        <v>-23374.78</v>
      </c>
      <c r="E108" s="3">
        <f>Public!I108</f>
        <v>0</v>
      </c>
      <c r="F108" s="3">
        <f>Table3[[#This Row],[Section 5. B) 8)]]+Table3[[#This Row],[Section 5. B) 9)]]</f>
        <v>-23374.78</v>
      </c>
    </row>
    <row r="109" spans="1:6" x14ac:dyDescent="0.25">
      <c r="A109" s="1"/>
      <c r="B109" s="1"/>
      <c r="C109" s="19" t="s">
        <v>74</v>
      </c>
      <c r="D109" s="3">
        <f>Table1[[#This Row],[Section 5.B) 8)]]</f>
        <v>-87166.62</v>
      </c>
      <c r="E109" s="3">
        <f>Public!I109</f>
        <v>-144757.57</v>
      </c>
      <c r="F109" s="3">
        <f>Table3[[#This Row],[Section 5. B) 8)]]+Table3[[#This Row],[Section 5. B) 9)]]</f>
        <v>-231924.19</v>
      </c>
    </row>
    <row r="110" spans="1:6" x14ac:dyDescent="0.25">
      <c r="A110" s="1"/>
      <c r="B110" s="1"/>
      <c r="C110" s="19" t="s">
        <v>102</v>
      </c>
      <c r="D110" s="3">
        <f>Table1[[#This Row],[Section 5.B) 8)]]</f>
        <v>0</v>
      </c>
      <c r="E110" s="3">
        <f>Public!I110</f>
        <v>0</v>
      </c>
      <c r="F110" s="3">
        <f>Table3[[#This Row],[Section 5. B) 8)]]+Table3[[#This Row],[Section 5. B) 9)]]</f>
        <v>0</v>
      </c>
    </row>
    <row r="111" spans="1:6" x14ac:dyDescent="0.25">
      <c r="A111" s="1"/>
      <c r="B111" s="1"/>
      <c r="C111" s="19" t="s">
        <v>76</v>
      </c>
      <c r="D111" s="3">
        <f>Table1[[#This Row],[Section 5.B) 8)]]</f>
        <v>0</v>
      </c>
      <c r="E111" s="3">
        <f>Public!I111</f>
        <v>-708.37</v>
      </c>
      <c r="F111" s="3">
        <f>Table3[[#This Row],[Section 5. B) 8)]]+Table3[[#This Row],[Section 5. B) 9)]]</f>
        <v>-708.37</v>
      </c>
    </row>
    <row r="112" spans="1:6" x14ac:dyDescent="0.25">
      <c r="A112" s="1"/>
      <c r="B112" s="1"/>
      <c r="C112" s="19" t="s">
        <v>77</v>
      </c>
      <c r="D112" s="3">
        <f>Table1[[#This Row],[Section 5.B) 8)]]</f>
        <v>0</v>
      </c>
      <c r="E112" s="3">
        <f>Public!I112</f>
        <v>0</v>
      </c>
      <c r="F112" s="3">
        <f>Table3[[#This Row],[Section 5. B) 8)]]+Table3[[#This Row],[Section 5. B) 9)]]</f>
        <v>0</v>
      </c>
    </row>
    <row r="113" spans="1:6" x14ac:dyDescent="0.25">
      <c r="A113" s="1"/>
      <c r="B113" s="1"/>
      <c r="C113" s="19" t="s">
        <v>78</v>
      </c>
      <c r="D113" s="3">
        <f>Table1[[#This Row],[Section 5.B) 8)]]</f>
        <v>0</v>
      </c>
      <c r="E113" s="3">
        <f>Public!I113</f>
        <v>0</v>
      </c>
      <c r="F113" s="3">
        <f>Table3[[#This Row],[Section 5. B) 8)]]+Table3[[#This Row],[Section 5. B) 9)]]</f>
        <v>0</v>
      </c>
    </row>
    <row r="114" spans="1:6" x14ac:dyDescent="0.25">
      <c r="A114" s="1"/>
      <c r="B114" s="1"/>
      <c r="C114" s="19" t="s">
        <v>79</v>
      </c>
      <c r="D114" s="3">
        <f>Table1[[#This Row],[Section 5.B) 8)]]</f>
        <v>0</v>
      </c>
      <c r="E114" s="3">
        <f>Public!I114</f>
        <v>0</v>
      </c>
      <c r="F114" s="3">
        <f>Table3[[#This Row],[Section 5. B) 8)]]+Table3[[#This Row],[Section 5. B) 9)]]</f>
        <v>0</v>
      </c>
    </row>
    <row r="115" spans="1:6" x14ac:dyDescent="0.25">
      <c r="A115" s="1"/>
      <c r="B115" s="1"/>
      <c r="C115" s="19" t="s">
        <v>80</v>
      </c>
      <c r="D115" s="3">
        <f>Table1[[#This Row],[Section 5.B) 8)]]</f>
        <v>0</v>
      </c>
      <c r="E115" s="3">
        <f>Public!I115</f>
        <v>-3930.75</v>
      </c>
      <c r="F115" s="3">
        <f>Table3[[#This Row],[Section 5. B) 8)]]+Table3[[#This Row],[Section 5. B) 9)]]</f>
        <v>-3930.75</v>
      </c>
    </row>
    <row r="116" spans="1:6" x14ac:dyDescent="0.25">
      <c r="A116" s="12"/>
      <c r="B116" s="12"/>
      <c r="C116" s="21" t="s">
        <v>275</v>
      </c>
      <c r="D116" s="3">
        <f>Table1[[#This Row],[Section 5.B) 8)]]</f>
        <v>0</v>
      </c>
      <c r="E116" s="3">
        <f>Public!I116</f>
        <v>0</v>
      </c>
      <c r="F116" s="3">
        <f>Table3[[#This Row],[Section 5. B) 8)]]+Table3[[#This Row],[Section 5. B) 9)]]</f>
        <v>0</v>
      </c>
    </row>
    <row r="117" spans="1:6" x14ac:dyDescent="0.25">
      <c r="A117" s="12"/>
      <c r="B117" s="12"/>
      <c r="C117" s="21" t="s">
        <v>264</v>
      </c>
      <c r="D117" s="3">
        <f>Table1[[#This Row],[Section 5.B) 8)]]</f>
        <v>0</v>
      </c>
      <c r="E117" s="3">
        <f>Public!I117</f>
        <v>0</v>
      </c>
      <c r="F117" s="3">
        <f>Table3[[#This Row],[Section 5. B) 8)]]+Table3[[#This Row],[Section 5. B) 9)]]</f>
        <v>0</v>
      </c>
    </row>
    <row r="118" spans="1:6" x14ac:dyDescent="0.25">
      <c r="A118" s="12"/>
      <c r="B118" s="12"/>
      <c r="C118" s="21" t="s">
        <v>276</v>
      </c>
      <c r="D118" s="3">
        <f>Table1[[#This Row],[Section 5.B) 8)]]</f>
        <v>-127.47</v>
      </c>
      <c r="E118" s="3">
        <f>Public!I118</f>
        <v>0</v>
      </c>
      <c r="F118" s="3">
        <f>Table3[[#This Row],[Section 5. B) 8)]]+Table3[[#This Row],[Section 5. B) 9)]]</f>
        <v>-127.47</v>
      </c>
    </row>
    <row r="119" spans="1:6" x14ac:dyDescent="0.25">
      <c r="A119" s="1"/>
      <c r="B119" s="1"/>
      <c r="C119" s="19" t="s">
        <v>81</v>
      </c>
      <c r="D119" s="3">
        <f>Table1[[#This Row],[Section 5.B) 8)]]</f>
        <v>0</v>
      </c>
      <c r="E119" s="3">
        <f>Public!I119</f>
        <v>0</v>
      </c>
      <c r="F119" s="3">
        <f>Table3[[#This Row],[Section 5. B) 8)]]+Table3[[#This Row],[Section 5. B) 9)]]</f>
        <v>0</v>
      </c>
    </row>
    <row r="120" spans="1:6" x14ac:dyDescent="0.25">
      <c r="A120" s="1"/>
      <c r="B120" s="1"/>
      <c r="C120" s="19" t="s">
        <v>82</v>
      </c>
      <c r="D120" s="3">
        <f>Table1[[#This Row],[Section 5.B) 8)]]</f>
        <v>0</v>
      </c>
      <c r="E120" s="3">
        <f>Public!I120</f>
        <v>0</v>
      </c>
      <c r="F120" s="3">
        <f>Table3[[#This Row],[Section 5. B) 8)]]+Table3[[#This Row],[Section 5. B) 9)]]</f>
        <v>0</v>
      </c>
    </row>
    <row r="121" spans="1:6" x14ac:dyDescent="0.25">
      <c r="A121" s="1"/>
      <c r="B121" s="1"/>
      <c r="C121" s="19" t="s">
        <v>141</v>
      </c>
      <c r="D121" s="3">
        <f>Table1[[#This Row],[Section 5.B) 8)]]</f>
        <v>0</v>
      </c>
      <c r="E121" s="3">
        <f>Public!I121</f>
        <v>-16217.989999999998</v>
      </c>
      <c r="F121" s="3">
        <f>Table3[[#This Row],[Section 5. B) 8)]]+Table3[[#This Row],[Section 5. B) 9)]]</f>
        <v>-16217.989999999998</v>
      </c>
    </row>
    <row r="122" spans="1:6" x14ac:dyDescent="0.25">
      <c r="A122" s="1"/>
      <c r="B122" s="1"/>
      <c r="C122" s="19" t="s">
        <v>83</v>
      </c>
      <c r="D122" s="3">
        <f>Table1[[#This Row],[Section 5.B) 8)]]</f>
        <v>-29676.55</v>
      </c>
      <c r="E122" s="3">
        <f>Public!I122</f>
        <v>0</v>
      </c>
      <c r="F122" s="3">
        <f>Table3[[#This Row],[Section 5. B) 8)]]+Table3[[#This Row],[Section 5. B) 9)]]</f>
        <v>-29676.55</v>
      </c>
    </row>
    <row r="123" spans="1:6" x14ac:dyDescent="0.25">
      <c r="A123" s="1"/>
      <c r="B123" s="1"/>
      <c r="C123" s="19" t="s">
        <v>84</v>
      </c>
      <c r="D123" s="3">
        <f>Table1[[#This Row],[Section 5.B) 8)]]</f>
        <v>-39459.840000000004</v>
      </c>
      <c r="E123" s="3">
        <f>Public!I123</f>
        <v>-2916.7200000000003</v>
      </c>
      <c r="F123" s="3">
        <f>Table3[[#This Row],[Section 5. B) 8)]]+Table3[[#This Row],[Section 5. B) 9)]]</f>
        <v>-42376.560000000005</v>
      </c>
    </row>
    <row r="124" spans="1:6" x14ac:dyDescent="0.25">
      <c r="A124" s="1"/>
      <c r="B124" s="1"/>
      <c r="C124" s="19" t="s">
        <v>85</v>
      </c>
      <c r="D124" s="3">
        <f>Table1[[#This Row],[Section 5.B) 8)]]</f>
        <v>-38563.96</v>
      </c>
      <c r="E124" s="3">
        <f>Public!I124</f>
        <v>0</v>
      </c>
      <c r="F124" s="3">
        <f>Table3[[#This Row],[Section 5. B) 8)]]+Table3[[#This Row],[Section 5. B) 9)]]</f>
        <v>-38563.96</v>
      </c>
    </row>
    <row r="125" spans="1:6" x14ac:dyDescent="0.25">
      <c r="A125" s="1"/>
      <c r="B125" s="1"/>
      <c r="C125" s="19" t="s">
        <v>86</v>
      </c>
      <c r="D125" s="3">
        <f>Table1[[#This Row],[Section 5.B) 8)]]</f>
        <v>0</v>
      </c>
      <c r="E125" s="3">
        <f>Public!I125</f>
        <v>0</v>
      </c>
      <c r="F125" s="3">
        <f>Table3[[#This Row],[Section 5. B) 8)]]+Table3[[#This Row],[Section 5. B) 9)]]</f>
        <v>0</v>
      </c>
    </row>
    <row r="126" spans="1:6" x14ac:dyDescent="0.25">
      <c r="A126" s="1"/>
      <c r="B126" s="1"/>
      <c r="C126" s="19" t="s">
        <v>232</v>
      </c>
      <c r="D126" s="3">
        <f>Table1[[#This Row],[Section 5.B) 8)]]</f>
        <v>0</v>
      </c>
      <c r="E126" s="3">
        <f>Public!I126</f>
        <v>0</v>
      </c>
      <c r="F126" s="3">
        <f>Table3[[#This Row],[Section 5. B) 8)]]+Table3[[#This Row],[Section 5. B) 9)]]</f>
        <v>0</v>
      </c>
    </row>
    <row r="127" spans="1:6" x14ac:dyDescent="0.25">
      <c r="A127" s="25"/>
      <c r="B127" s="25"/>
      <c r="C127" s="26" t="s">
        <v>279</v>
      </c>
      <c r="D127" s="3">
        <f>Table1[[#This Row],[Section 5.B) 8)]]</f>
        <v>0</v>
      </c>
      <c r="E127" s="3">
        <f>Public!I127</f>
        <v>0</v>
      </c>
      <c r="F127" s="3">
        <f>Table3[[#This Row],[Section 5. B) 8)]]+Table3[[#This Row],[Section 5. B) 9)]]</f>
        <v>0</v>
      </c>
    </row>
    <row r="128" spans="1:6" x14ac:dyDescent="0.25">
      <c r="A128" s="1"/>
      <c r="B128" s="1"/>
      <c r="C128" s="19" t="s">
        <v>87</v>
      </c>
      <c r="D128" s="3">
        <f>Table1[[#This Row],[Section 5.B) 8)]]</f>
        <v>0</v>
      </c>
      <c r="E128" s="3">
        <f>Public!I128</f>
        <v>0</v>
      </c>
      <c r="F128" s="3">
        <f>Table3[[#This Row],[Section 5. B) 8)]]+Table3[[#This Row],[Section 5. B) 9)]]</f>
        <v>0</v>
      </c>
    </row>
    <row r="129" spans="1:6" x14ac:dyDescent="0.25">
      <c r="A129" s="1"/>
      <c r="B129" s="1"/>
      <c r="C129" s="19" t="s">
        <v>151</v>
      </c>
      <c r="D129" s="3">
        <f>Table1[[#This Row],[Section 5.B) 8)]]</f>
        <v>0</v>
      </c>
      <c r="E129" s="3">
        <f>Public!I129</f>
        <v>-358.46</v>
      </c>
      <c r="F129" s="3">
        <f>Table3[[#This Row],[Section 5. B) 8)]]+Table3[[#This Row],[Section 5. B) 9)]]</f>
        <v>-358.46</v>
      </c>
    </row>
    <row r="130" spans="1:6" x14ac:dyDescent="0.25">
      <c r="A130" s="1"/>
      <c r="B130" s="1"/>
      <c r="C130" s="19" t="s">
        <v>162</v>
      </c>
      <c r="D130" s="3">
        <f>Table1[[#This Row],[Section 5.B) 8)]]</f>
        <v>0</v>
      </c>
      <c r="E130" s="3">
        <f>Public!I130</f>
        <v>-2194.94</v>
      </c>
      <c r="F130" s="3">
        <f>Table3[[#This Row],[Section 5. B) 8)]]+Table3[[#This Row],[Section 5. B) 9)]]</f>
        <v>-2194.94</v>
      </c>
    </row>
    <row r="131" spans="1:6" x14ac:dyDescent="0.25">
      <c r="A131" s="1"/>
      <c r="B131" s="1"/>
      <c r="C131" s="19" t="s">
        <v>176</v>
      </c>
      <c r="D131" s="3">
        <f>Table1[[#This Row],[Section 5.B) 8)]]</f>
        <v>-1744.4699999999998</v>
      </c>
      <c r="E131" s="3">
        <f>Public!I131</f>
        <v>-70328.820000000007</v>
      </c>
      <c r="F131" s="3">
        <f>Table3[[#This Row],[Section 5. B) 8)]]+Table3[[#This Row],[Section 5. B) 9)]]</f>
        <v>-72073.290000000008</v>
      </c>
    </row>
    <row r="132" spans="1:6" x14ac:dyDescent="0.25">
      <c r="A132" s="1"/>
      <c r="B132" s="1"/>
      <c r="C132" s="19" t="s">
        <v>196</v>
      </c>
      <c r="D132" s="3">
        <f>Table1[[#This Row],[Section 5.B) 8)]]</f>
        <v>0</v>
      </c>
      <c r="E132" s="3">
        <f>Public!I132</f>
        <v>0</v>
      </c>
      <c r="F132" s="3">
        <f>Table3[[#This Row],[Section 5. B) 8)]]+Table3[[#This Row],[Section 5. B) 9)]]</f>
        <v>0</v>
      </c>
    </row>
    <row r="133" spans="1:6" x14ac:dyDescent="0.25">
      <c r="A133" s="1"/>
      <c r="B133" s="1"/>
      <c r="C133" s="19" t="s">
        <v>227</v>
      </c>
      <c r="D133" s="3">
        <f>Table1[[#This Row],[Section 5.B) 8)]]</f>
        <v>0</v>
      </c>
      <c r="E133" s="3">
        <f>Public!I133</f>
        <v>0</v>
      </c>
      <c r="F133" s="3">
        <f>Table3[[#This Row],[Section 5. B) 8)]]+Table3[[#This Row],[Section 5. B) 9)]]</f>
        <v>0</v>
      </c>
    </row>
    <row r="134" spans="1:6" x14ac:dyDescent="0.25">
      <c r="A134" s="1"/>
      <c r="B134" s="1"/>
      <c r="C134" s="19" t="s">
        <v>88</v>
      </c>
      <c r="D134" s="3">
        <f>Table1[[#This Row],[Section 5.B) 8)]]</f>
        <v>0</v>
      </c>
      <c r="E134" s="3">
        <f>Public!I134</f>
        <v>0</v>
      </c>
      <c r="F134" s="3">
        <f>Table3[[#This Row],[Section 5. B) 8)]]+Table3[[#This Row],[Section 5. B) 9)]]</f>
        <v>0</v>
      </c>
    </row>
    <row r="135" spans="1:6" x14ac:dyDescent="0.25">
      <c r="A135" s="1"/>
      <c r="B135" s="1"/>
      <c r="C135" s="19" t="s">
        <v>90</v>
      </c>
      <c r="D135" s="3">
        <f>Table1[[#This Row],[Section 5.B) 8)]]</f>
        <v>0</v>
      </c>
      <c r="E135" s="3">
        <f>Public!I135</f>
        <v>-473</v>
      </c>
      <c r="F135" s="3">
        <f>Table3[[#This Row],[Section 5. B) 8)]]+Table3[[#This Row],[Section 5. B) 9)]]</f>
        <v>-473</v>
      </c>
    </row>
    <row r="136" spans="1:6" x14ac:dyDescent="0.25">
      <c r="A136" s="1"/>
      <c r="B136" s="1"/>
      <c r="C136" s="19" t="s">
        <v>89</v>
      </c>
      <c r="D136" s="3">
        <f>Table1[[#This Row],[Section 5.B) 8)]]</f>
        <v>0</v>
      </c>
      <c r="E136" s="3">
        <f>Public!I136</f>
        <v>0</v>
      </c>
      <c r="F136" s="3">
        <f>Table3[[#This Row],[Section 5. B) 8)]]+Table3[[#This Row],[Section 5. B) 9)]]</f>
        <v>0</v>
      </c>
    </row>
    <row r="137" spans="1:6" x14ac:dyDescent="0.25">
      <c r="A137" s="1"/>
      <c r="B137" s="1"/>
      <c r="C137" s="19" t="s">
        <v>91</v>
      </c>
      <c r="D137" s="3">
        <f>Table1[[#This Row],[Section 5.B) 8)]]</f>
        <v>-15.82</v>
      </c>
      <c r="E137" s="3">
        <f>Public!I137</f>
        <v>0</v>
      </c>
      <c r="F137" s="3">
        <f>Table3[[#This Row],[Section 5. B) 8)]]+Table3[[#This Row],[Section 5. B) 9)]]</f>
        <v>-15.82</v>
      </c>
    </row>
    <row r="138" spans="1:6" x14ac:dyDescent="0.25">
      <c r="A138" s="1"/>
      <c r="B138" s="1"/>
      <c r="C138" s="19" t="s">
        <v>92</v>
      </c>
      <c r="D138" s="3">
        <f>Table1[[#This Row],[Section 5.B) 8)]]</f>
        <v>0</v>
      </c>
      <c r="E138" s="3">
        <f>Public!I138</f>
        <v>0</v>
      </c>
      <c r="F138" s="3">
        <f>Table3[[#This Row],[Section 5. B) 8)]]+Table3[[#This Row],[Section 5. B) 9)]]</f>
        <v>0</v>
      </c>
    </row>
    <row r="139" spans="1:6" x14ac:dyDescent="0.25">
      <c r="A139" s="1"/>
      <c r="B139" s="1"/>
      <c r="C139" s="19" t="s">
        <v>250</v>
      </c>
      <c r="D139" s="3">
        <f>Table1[[#This Row],[Section 5.B) 8)]]</f>
        <v>-4182.41</v>
      </c>
      <c r="E139" s="3">
        <f>Public!I139</f>
        <v>-348.38</v>
      </c>
      <c r="F139" s="3">
        <f>Table3[[#This Row],[Section 5. B) 8)]]+Table3[[#This Row],[Section 5. B) 9)]]</f>
        <v>-4530.79</v>
      </c>
    </row>
    <row r="140" spans="1:6" x14ac:dyDescent="0.25">
      <c r="A140" s="1"/>
      <c r="B140" s="1"/>
      <c r="C140" s="19" t="s">
        <v>93</v>
      </c>
      <c r="D140" s="3">
        <f>Table1[[#This Row],[Section 5.B) 8)]]</f>
        <v>0</v>
      </c>
      <c r="E140" s="3">
        <f>Public!I140</f>
        <v>-562.61</v>
      </c>
      <c r="F140" s="3">
        <f>Table3[[#This Row],[Section 5. B) 8)]]+Table3[[#This Row],[Section 5. B) 9)]]</f>
        <v>-562.61</v>
      </c>
    </row>
    <row r="141" spans="1:6" x14ac:dyDescent="0.25">
      <c r="A141" s="1"/>
      <c r="B141" s="1"/>
      <c r="C141" s="19" t="s">
        <v>94</v>
      </c>
      <c r="D141" s="3">
        <f>Table1[[#This Row],[Section 5.B) 8)]]</f>
        <v>0</v>
      </c>
      <c r="E141" s="3">
        <f>Public!I141</f>
        <v>0</v>
      </c>
      <c r="F141" s="3">
        <f>Table3[[#This Row],[Section 5. B) 8)]]+Table3[[#This Row],[Section 5. B) 9)]]</f>
        <v>0</v>
      </c>
    </row>
    <row r="142" spans="1:6" x14ac:dyDescent="0.25">
      <c r="A142" s="1"/>
      <c r="B142" s="1"/>
      <c r="C142" s="19" t="s">
        <v>95</v>
      </c>
      <c r="D142" s="3">
        <f>Table1[[#This Row],[Section 5.B) 8)]]</f>
        <v>-20996.969999999998</v>
      </c>
      <c r="E142" s="3">
        <f>Public!I142</f>
        <v>0</v>
      </c>
      <c r="F142" s="3">
        <f>Table3[[#This Row],[Section 5. B) 8)]]+Table3[[#This Row],[Section 5. B) 9)]]</f>
        <v>-20996.969999999998</v>
      </c>
    </row>
    <row r="143" spans="1:6" x14ac:dyDescent="0.25">
      <c r="A143" s="1"/>
      <c r="B143" s="1"/>
      <c r="C143" s="19" t="s">
        <v>96</v>
      </c>
      <c r="D143" s="3">
        <f>Table1[[#This Row],[Section 5.B) 8)]]</f>
        <v>0</v>
      </c>
      <c r="E143" s="3">
        <f>Public!I143</f>
        <v>0</v>
      </c>
      <c r="F143" s="3">
        <f>Table3[[#This Row],[Section 5. B) 8)]]+Table3[[#This Row],[Section 5. B) 9)]]</f>
        <v>0</v>
      </c>
    </row>
    <row r="144" spans="1:6" x14ac:dyDescent="0.25">
      <c r="A144" s="1"/>
      <c r="B144" s="1"/>
      <c r="C144" s="19" t="s">
        <v>97</v>
      </c>
      <c r="D144" s="3">
        <f>Table1[[#This Row],[Section 5.B) 8)]]</f>
        <v>0</v>
      </c>
      <c r="E144" s="3">
        <f>Public!I144</f>
        <v>0</v>
      </c>
      <c r="F144" s="3">
        <f>Table3[[#This Row],[Section 5. B) 8)]]+Table3[[#This Row],[Section 5. B) 9)]]</f>
        <v>0</v>
      </c>
    </row>
    <row r="145" spans="1:6" x14ac:dyDescent="0.25">
      <c r="A145" s="1"/>
      <c r="B145" s="1"/>
      <c r="C145" s="19" t="s">
        <v>98</v>
      </c>
      <c r="D145" s="3">
        <f>Table1[[#This Row],[Section 5.B) 8)]]</f>
        <v>0</v>
      </c>
      <c r="E145" s="3">
        <f>Public!I145</f>
        <v>-22350.989999999998</v>
      </c>
      <c r="F145" s="3">
        <f>Table3[[#This Row],[Section 5. B) 8)]]+Table3[[#This Row],[Section 5. B) 9)]]</f>
        <v>-22350.989999999998</v>
      </c>
    </row>
    <row r="146" spans="1:6" x14ac:dyDescent="0.25">
      <c r="A146" s="1"/>
      <c r="B146" s="1"/>
      <c r="C146" s="19" t="s">
        <v>199</v>
      </c>
      <c r="D146" s="3">
        <f>Table1[[#This Row],[Section 5.B) 8)]]</f>
        <v>0</v>
      </c>
      <c r="E146" s="3">
        <f>Public!I146</f>
        <v>-5614.32</v>
      </c>
      <c r="F146" s="3">
        <f>Table3[[#This Row],[Section 5. B) 8)]]+Table3[[#This Row],[Section 5. B) 9)]]</f>
        <v>-5614.32</v>
      </c>
    </row>
    <row r="147" spans="1:6" x14ac:dyDescent="0.25">
      <c r="A147" s="1"/>
      <c r="B147" s="1"/>
      <c r="C147" s="19" t="s">
        <v>99</v>
      </c>
      <c r="D147" s="3">
        <f>Table1[[#This Row],[Section 5.B) 8)]]</f>
        <v>0</v>
      </c>
      <c r="E147" s="3">
        <f>Public!I147</f>
        <v>0</v>
      </c>
      <c r="F147" s="3">
        <f>Table3[[#This Row],[Section 5. B) 8)]]+Table3[[#This Row],[Section 5. B) 9)]]</f>
        <v>0</v>
      </c>
    </row>
    <row r="148" spans="1:6" x14ac:dyDescent="0.25">
      <c r="A148" s="1"/>
      <c r="B148" s="1"/>
      <c r="C148" s="19" t="s">
        <v>100</v>
      </c>
      <c r="D148" s="3">
        <f>Table1[[#This Row],[Section 5.B) 8)]]</f>
        <v>0</v>
      </c>
      <c r="E148" s="3">
        <f>Public!I148</f>
        <v>0</v>
      </c>
      <c r="F148" s="3">
        <f>Table3[[#This Row],[Section 5. B) 8)]]+Table3[[#This Row],[Section 5. B) 9)]]</f>
        <v>0</v>
      </c>
    </row>
    <row r="149" spans="1:6" x14ac:dyDescent="0.25">
      <c r="A149" s="1"/>
      <c r="B149" s="1"/>
      <c r="C149" s="19" t="s">
        <v>101</v>
      </c>
      <c r="D149" s="3">
        <f>Table1[[#This Row],[Section 5.B) 8)]]</f>
        <v>-179167.34</v>
      </c>
      <c r="E149" s="3">
        <f>Public!I149</f>
        <v>-232650.53</v>
      </c>
      <c r="F149" s="3">
        <f>Table3[[#This Row],[Section 5. B) 8)]]+Table3[[#This Row],[Section 5. B) 9)]]</f>
        <v>-411817.87</v>
      </c>
    </row>
    <row r="150" spans="1:6" x14ac:dyDescent="0.25">
      <c r="A150" s="1"/>
      <c r="B150" s="1"/>
      <c r="C150" s="19" t="s">
        <v>103</v>
      </c>
      <c r="D150" s="3">
        <f>Table1[[#This Row],[Section 5.B) 8)]]</f>
        <v>0</v>
      </c>
      <c r="E150" s="3">
        <f>Public!I150</f>
        <v>-10228.82</v>
      </c>
      <c r="F150" s="3">
        <f>Table3[[#This Row],[Section 5. B) 8)]]+Table3[[#This Row],[Section 5. B) 9)]]</f>
        <v>-10228.82</v>
      </c>
    </row>
    <row r="151" spans="1:6" x14ac:dyDescent="0.25">
      <c r="A151" s="1"/>
      <c r="B151" s="1"/>
      <c r="C151" s="19" t="s">
        <v>104</v>
      </c>
      <c r="D151" s="3">
        <f>Table1[[#This Row],[Section 5.B) 8)]]</f>
        <v>0</v>
      </c>
      <c r="E151" s="3">
        <f>Public!I151</f>
        <v>0</v>
      </c>
      <c r="F151" s="3">
        <f>Table3[[#This Row],[Section 5. B) 8)]]+Table3[[#This Row],[Section 5. B) 9)]]</f>
        <v>0</v>
      </c>
    </row>
    <row r="152" spans="1:6" x14ac:dyDescent="0.25">
      <c r="A152" s="1"/>
      <c r="B152" s="1"/>
      <c r="C152" s="19" t="s">
        <v>105</v>
      </c>
      <c r="D152" s="3">
        <f>Table1[[#This Row],[Section 5.B) 8)]]</f>
        <v>0</v>
      </c>
      <c r="E152" s="3">
        <f>Public!I152</f>
        <v>-33759.07</v>
      </c>
      <c r="F152" s="3">
        <f>Table3[[#This Row],[Section 5. B) 8)]]+Table3[[#This Row],[Section 5. B) 9)]]</f>
        <v>-33759.07</v>
      </c>
    </row>
    <row r="153" spans="1:6" x14ac:dyDescent="0.25">
      <c r="A153" s="1"/>
      <c r="B153" s="1"/>
      <c r="C153" s="19" t="s">
        <v>106</v>
      </c>
      <c r="D153" s="3">
        <f>Table1[[#This Row],[Section 5.B) 8)]]</f>
        <v>0</v>
      </c>
      <c r="E153" s="3">
        <f>Public!I153</f>
        <v>0</v>
      </c>
      <c r="F153" s="3">
        <f>Table3[[#This Row],[Section 5. B) 8)]]+Table3[[#This Row],[Section 5. B) 9)]]</f>
        <v>0</v>
      </c>
    </row>
    <row r="154" spans="1:6" x14ac:dyDescent="0.25">
      <c r="A154" s="1"/>
      <c r="B154" s="1"/>
      <c r="C154" s="19" t="s">
        <v>200</v>
      </c>
      <c r="D154" s="3">
        <f>Table1[[#This Row],[Section 5.B) 8)]]</f>
        <v>-126739.5</v>
      </c>
      <c r="E154" s="3">
        <f>Public!I154</f>
        <v>-10.14</v>
      </c>
      <c r="F154" s="3">
        <f>Table3[[#This Row],[Section 5. B) 8)]]+Table3[[#This Row],[Section 5. B) 9)]]</f>
        <v>-126749.64</v>
      </c>
    </row>
    <row r="155" spans="1:6" x14ac:dyDescent="0.25">
      <c r="A155" s="1"/>
      <c r="B155" s="1"/>
      <c r="C155" s="19" t="s">
        <v>201</v>
      </c>
      <c r="D155" s="3">
        <f>Table1[[#This Row],[Section 5.B) 8)]]</f>
        <v>-81441.45</v>
      </c>
      <c r="E155" s="3">
        <f>Public!I155</f>
        <v>-9196.14</v>
      </c>
      <c r="F155" s="3">
        <f>Table3[[#This Row],[Section 5. B) 8)]]+Table3[[#This Row],[Section 5. B) 9)]]</f>
        <v>-90637.59</v>
      </c>
    </row>
    <row r="156" spans="1:6" x14ac:dyDescent="0.25">
      <c r="A156" s="1"/>
      <c r="B156" s="1"/>
      <c r="C156" s="19" t="s">
        <v>146</v>
      </c>
      <c r="D156" s="3">
        <f>Table1[[#This Row],[Section 5.B) 8)]]</f>
        <v>-140835.53</v>
      </c>
      <c r="E156" s="3">
        <f>Public!I156</f>
        <v>-5426.91</v>
      </c>
      <c r="F156" s="3">
        <f>Table3[[#This Row],[Section 5. B) 8)]]+Table3[[#This Row],[Section 5. B) 9)]]</f>
        <v>-146262.44</v>
      </c>
    </row>
    <row r="157" spans="1:6" x14ac:dyDescent="0.25">
      <c r="A157" s="1"/>
      <c r="B157" s="1"/>
      <c r="C157" s="19" t="s">
        <v>202</v>
      </c>
      <c r="D157" s="3">
        <f>Table1[[#This Row],[Section 5.B) 8)]]</f>
        <v>-167760.06999999998</v>
      </c>
      <c r="E157" s="3">
        <f>Public!I157</f>
        <v>-36375.39</v>
      </c>
      <c r="F157" s="3">
        <f>Table3[[#This Row],[Section 5. B) 8)]]+Table3[[#This Row],[Section 5. B) 9)]]</f>
        <v>-204135.45999999996</v>
      </c>
    </row>
    <row r="158" spans="1:6" x14ac:dyDescent="0.25">
      <c r="A158" s="1"/>
      <c r="B158" s="1"/>
      <c r="C158" s="19" t="s">
        <v>203</v>
      </c>
      <c r="D158" s="3">
        <f>Table1[[#This Row],[Section 5.B) 8)]]</f>
        <v>-23510.07</v>
      </c>
      <c r="E158" s="3">
        <f>Public!I158</f>
        <v>-3362.27</v>
      </c>
      <c r="F158" s="3">
        <f>Table3[[#This Row],[Section 5. B) 8)]]+Table3[[#This Row],[Section 5. B) 9)]]</f>
        <v>-26872.34</v>
      </c>
    </row>
    <row r="159" spans="1:6" x14ac:dyDescent="0.25">
      <c r="A159" s="1"/>
      <c r="B159" s="1"/>
      <c r="C159" s="19" t="s">
        <v>148</v>
      </c>
      <c r="D159" s="3">
        <f>Table1[[#This Row],[Section 5.B) 8)]]</f>
        <v>-82217.37</v>
      </c>
      <c r="E159" s="3">
        <f>Public!I159</f>
        <v>-26768.95</v>
      </c>
      <c r="F159" s="3">
        <f>Table3[[#This Row],[Section 5. B) 8)]]+Table3[[#This Row],[Section 5. B) 9)]]</f>
        <v>-108986.31999999999</v>
      </c>
    </row>
    <row r="160" spans="1:6" x14ac:dyDescent="0.25">
      <c r="A160" s="1"/>
      <c r="B160" s="1"/>
      <c r="C160" s="19" t="s">
        <v>149</v>
      </c>
      <c r="D160" s="3">
        <f>Table1[[#This Row],[Section 5.B) 8)]]</f>
        <v>0</v>
      </c>
      <c r="E160" s="3">
        <f>Public!I160</f>
        <v>0</v>
      </c>
      <c r="F160" s="3">
        <f>Table3[[#This Row],[Section 5. B) 8)]]+Table3[[#This Row],[Section 5. B) 9)]]</f>
        <v>0</v>
      </c>
    </row>
    <row r="161" spans="1:6" x14ac:dyDescent="0.25">
      <c r="A161" s="1"/>
      <c r="B161" s="1"/>
      <c r="C161" s="19" t="s">
        <v>150</v>
      </c>
      <c r="D161" s="3">
        <f>Table1[[#This Row],[Section 5.B) 8)]]</f>
        <v>0</v>
      </c>
      <c r="E161" s="3">
        <f>Public!I161</f>
        <v>0</v>
      </c>
      <c r="F161" s="3">
        <f>Table3[[#This Row],[Section 5. B) 8)]]+Table3[[#This Row],[Section 5. B) 9)]]</f>
        <v>0</v>
      </c>
    </row>
    <row r="162" spans="1:6" x14ac:dyDescent="0.25">
      <c r="A162" s="1"/>
      <c r="B162" s="1"/>
      <c r="C162" s="19" t="s">
        <v>204</v>
      </c>
      <c r="D162" s="3">
        <f>Table1[[#This Row],[Section 5.B) 8)]]</f>
        <v>-229846.97000000003</v>
      </c>
      <c r="E162" s="3">
        <f>Public!I162</f>
        <v>-189632.59</v>
      </c>
      <c r="F162" s="3">
        <f>Table3[[#This Row],[Section 5. B) 8)]]+Table3[[#This Row],[Section 5. B) 9)]]</f>
        <v>-419479.56000000006</v>
      </c>
    </row>
    <row r="163" spans="1:6" x14ac:dyDescent="0.25">
      <c r="A163" s="1"/>
      <c r="B163" s="1"/>
      <c r="C163" s="19" t="s">
        <v>205</v>
      </c>
      <c r="D163" s="3">
        <f>Table1[[#This Row],[Section 5.B) 8)]]</f>
        <v>-188506.85</v>
      </c>
      <c r="E163" s="3">
        <f>Public!I163</f>
        <v>-138062.46</v>
      </c>
      <c r="F163" s="3">
        <f>Table3[[#This Row],[Section 5. B) 8)]]+Table3[[#This Row],[Section 5. B) 9)]]</f>
        <v>-326569.31</v>
      </c>
    </row>
    <row r="164" spans="1:6" x14ac:dyDescent="0.25">
      <c r="A164" s="1"/>
      <c r="B164" s="1"/>
      <c r="C164" s="19" t="s">
        <v>152</v>
      </c>
      <c r="D164" s="3">
        <f>Table1[[#This Row],[Section 5.B) 8)]]</f>
        <v>-29349.33</v>
      </c>
      <c r="E164" s="3">
        <f>Public!I164</f>
        <v>0</v>
      </c>
      <c r="F164" s="3">
        <f>Table3[[#This Row],[Section 5. B) 8)]]+Table3[[#This Row],[Section 5. B) 9)]]</f>
        <v>-29349.33</v>
      </c>
    </row>
    <row r="165" spans="1:6" x14ac:dyDescent="0.25">
      <c r="A165" s="1"/>
      <c r="B165" s="1"/>
      <c r="C165" s="19" t="s">
        <v>206</v>
      </c>
      <c r="D165" s="3">
        <f>Table1[[#This Row],[Section 5.B) 8)]]</f>
        <v>-124146.43</v>
      </c>
      <c r="E165" s="3">
        <f>Public!I165</f>
        <v>-7915.08</v>
      </c>
      <c r="F165" s="3">
        <f>Table3[[#This Row],[Section 5. B) 8)]]+Table3[[#This Row],[Section 5. B) 9)]]</f>
        <v>-132061.50999999998</v>
      </c>
    </row>
    <row r="166" spans="1:6" x14ac:dyDescent="0.25">
      <c r="A166" s="1"/>
      <c r="B166" s="1"/>
      <c r="C166" s="19" t="s">
        <v>207</v>
      </c>
      <c r="D166" s="3">
        <f>Table1[[#This Row],[Section 5.B) 8)]]</f>
        <v>-130601.08999999998</v>
      </c>
      <c r="E166" s="3">
        <f>Public!I166</f>
        <v>-391</v>
      </c>
      <c r="F166" s="3">
        <f>Table3[[#This Row],[Section 5. B) 8)]]+Table3[[#This Row],[Section 5. B) 9)]]</f>
        <v>-130992.08999999998</v>
      </c>
    </row>
    <row r="167" spans="1:6" x14ac:dyDescent="0.25">
      <c r="A167" s="1"/>
      <c r="B167" s="1"/>
      <c r="C167" s="19" t="s">
        <v>208</v>
      </c>
      <c r="D167" s="3">
        <f>Table1[[#This Row],[Section 5.B) 8)]]</f>
        <v>-82292.53</v>
      </c>
      <c r="E167" s="3">
        <f>Public!I167</f>
        <v>-26334.41</v>
      </c>
      <c r="F167" s="3">
        <f>Table3[[#This Row],[Section 5. B) 8)]]+Table3[[#This Row],[Section 5. B) 9)]]</f>
        <v>-108626.94</v>
      </c>
    </row>
    <row r="168" spans="1:6" x14ac:dyDescent="0.25">
      <c r="A168" s="1"/>
      <c r="B168" s="1"/>
      <c r="C168" s="19" t="s">
        <v>156</v>
      </c>
      <c r="D168" s="3">
        <f>Table1[[#This Row],[Section 5.B) 8)]]</f>
        <v>-121724.77999999998</v>
      </c>
      <c r="E168" s="3">
        <f>Public!I168</f>
        <v>-2533.0100000000002</v>
      </c>
      <c r="F168" s="3">
        <f>Table3[[#This Row],[Section 5. B) 8)]]+Table3[[#This Row],[Section 5. B) 9)]]</f>
        <v>-124257.78999999998</v>
      </c>
    </row>
    <row r="169" spans="1:6" x14ac:dyDescent="0.25">
      <c r="A169" s="1"/>
      <c r="B169" s="1"/>
      <c r="C169" s="19" t="s">
        <v>209</v>
      </c>
      <c r="D169" s="3">
        <f>Table1[[#This Row],[Section 5.B) 8)]]</f>
        <v>-344204.01</v>
      </c>
      <c r="E169" s="3">
        <f>Public!I169</f>
        <v>-4755.04</v>
      </c>
      <c r="F169" s="3">
        <f>Table3[[#This Row],[Section 5. B) 8)]]+Table3[[#This Row],[Section 5. B) 9)]]</f>
        <v>-348959.05</v>
      </c>
    </row>
    <row r="170" spans="1:6" x14ac:dyDescent="0.25">
      <c r="A170" s="1"/>
      <c r="B170" s="1"/>
      <c r="C170" s="19" t="s">
        <v>157</v>
      </c>
      <c r="D170" s="3">
        <f>Table1[[#This Row],[Section 5.B) 8)]]</f>
        <v>-224793.86</v>
      </c>
      <c r="E170" s="3">
        <f>Public!I170</f>
        <v>-30434.489999999998</v>
      </c>
      <c r="F170" s="3">
        <f>Table3[[#This Row],[Section 5. B) 8)]]+Table3[[#This Row],[Section 5. B) 9)]]</f>
        <v>-255228.34999999998</v>
      </c>
    </row>
    <row r="171" spans="1:6" x14ac:dyDescent="0.25">
      <c r="A171" s="1"/>
      <c r="B171" s="1"/>
      <c r="C171" s="19" t="s">
        <v>210</v>
      </c>
      <c r="D171" s="3">
        <f>Table1[[#This Row],[Section 5.B) 8)]]</f>
        <v>-146445.99000000002</v>
      </c>
      <c r="E171" s="3">
        <f>Public!I171</f>
        <v>0</v>
      </c>
      <c r="F171" s="3">
        <f>Table3[[#This Row],[Section 5. B) 8)]]+Table3[[#This Row],[Section 5. B) 9)]]</f>
        <v>-146445.99000000002</v>
      </c>
    </row>
    <row r="172" spans="1:6" x14ac:dyDescent="0.25">
      <c r="A172" s="1"/>
      <c r="B172" s="1"/>
      <c r="C172" s="19" t="s">
        <v>211</v>
      </c>
      <c r="D172" s="3">
        <f>Table1[[#This Row],[Section 5.B) 8)]]</f>
        <v>-146365.49</v>
      </c>
      <c r="E172" s="3">
        <f>Public!I172</f>
        <v>-6639.02</v>
      </c>
      <c r="F172" s="3">
        <f>Table3[[#This Row],[Section 5. B) 8)]]+Table3[[#This Row],[Section 5. B) 9)]]</f>
        <v>-153004.50999999998</v>
      </c>
    </row>
    <row r="173" spans="1:6" x14ac:dyDescent="0.25">
      <c r="A173" s="1"/>
      <c r="B173" s="1"/>
      <c r="C173" s="19" t="s">
        <v>212</v>
      </c>
      <c r="D173" s="3">
        <f>Table1[[#This Row],[Section 5.B) 8)]]</f>
        <v>-56469.03</v>
      </c>
      <c r="E173" s="3">
        <f>Public!I173</f>
        <v>-43554.130000000005</v>
      </c>
      <c r="F173" s="3">
        <f>Table3[[#This Row],[Section 5. B) 8)]]+Table3[[#This Row],[Section 5. B) 9)]]</f>
        <v>-100023.16</v>
      </c>
    </row>
    <row r="174" spans="1:6" x14ac:dyDescent="0.25">
      <c r="A174" s="1"/>
      <c r="B174" s="1"/>
      <c r="C174" s="19" t="s">
        <v>213</v>
      </c>
      <c r="D174" s="3">
        <f>Table1[[#This Row],[Section 5.B) 8)]]</f>
        <v>-28016.42</v>
      </c>
      <c r="E174" s="3">
        <f>Public!I174</f>
        <v>-26734.46</v>
      </c>
      <c r="F174" s="3">
        <f>Table3[[#This Row],[Section 5. B) 8)]]+Table3[[#This Row],[Section 5. B) 9)]]</f>
        <v>-54750.879999999997</v>
      </c>
    </row>
    <row r="175" spans="1:6" x14ac:dyDescent="0.25">
      <c r="A175" s="1"/>
      <c r="B175" s="1"/>
      <c r="C175" s="19" t="s">
        <v>214</v>
      </c>
      <c r="D175" s="3">
        <f>Table1[[#This Row],[Section 5.B) 8)]]</f>
        <v>-35124.549999999996</v>
      </c>
      <c r="E175" s="3">
        <f>Public!I175</f>
        <v>-5119.3599999999997</v>
      </c>
      <c r="F175" s="3">
        <f>Table3[[#This Row],[Section 5. B) 8)]]+Table3[[#This Row],[Section 5. B) 9)]]</f>
        <v>-40243.909999999996</v>
      </c>
    </row>
    <row r="176" spans="1:6" x14ac:dyDescent="0.25">
      <c r="A176" s="1"/>
      <c r="B176" s="1"/>
      <c r="C176" s="19" t="s">
        <v>215</v>
      </c>
      <c r="D176" s="3">
        <f>Table1[[#This Row],[Section 5.B) 8)]]</f>
        <v>-31765.71</v>
      </c>
      <c r="E176" s="3">
        <f>Public!I176</f>
        <v>-3120.62</v>
      </c>
      <c r="F176" s="3">
        <f>Table3[[#This Row],[Section 5. B) 8)]]+Table3[[#This Row],[Section 5. B) 9)]]</f>
        <v>-34886.33</v>
      </c>
    </row>
    <row r="177" spans="1:6" x14ac:dyDescent="0.25">
      <c r="A177" s="1"/>
      <c r="B177" s="1"/>
      <c r="C177" s="19" t="s">
        <v>216</v>
      </c>
      <c r="D177" s="3">
        <f>Table1[[#This Row],[Section 5.B) 8)]]</f>
        <v>-7042.4600000000009</v>
      </c>
      <c r="E177" s="3">
        <f>Public!I177</f>
        <v>0</v>
      </c>
      <c r="F177" s="3">
        <f>Table3[[#This Row],[Section 5. B) 8)]]+Table3[[#This Row],[Section 5. B) 9)]]</f>
        <v>-7042.4600000000009</v>
      </c>
    </row>
    <row r="178" spans="1:6" x14ac:dyDescent="0.25">
      <c r="A178" s="1"/>
      <c r="B178" s="1"/>
      <c r="C178" s="19" t="s">
        <v>217</v>
      </c>
      <c r="D178" s="3">
        <f>Table1[[#This Row],[Section 5.B) 8)]]</f>
        <v>-574.76</v>
      </c>
      <c r="E178" s="3">
        <f>Public!I178</f>
        <v>-17082.12</v>
      </c>
      <c r="F178" s="3">
        <f>Table3[[#This Row],[Section 5. B) 8)]]+Table3[[#This Row],[Section 5. B) 9)]]</f>
        <v>-17656.879999999997</v>
      </c>
    </row>
    <row r="179" spans="1:6" x14ac:dyDescent="0.25">
      <c r="A179" s="1"/>
      <c r="B179" s="1"/>
      <c r="C179" s="19" t="s">
        <v>218</v>
      </c>
      <c r="D179" s="3">
        <f>Table1[[#This Row],[Section 5.B) 8)]]</f>
        <v>0</v>
      </c>
      <c r="E179" s="3">
        <f>Public!I179</f>
        <v>0</v>
      </c>
      <c r="F179" s="3">
        <f>Table3[[#This Row],[Section 5. B) 8)]]+Table3[[#This Row],[Section 5. B) 9)]]</f>
        <v>0</v>
      </c>
    </row>
    <row r="180" spans="1:6" x14ac:dyDescent="0.25">
      <c r="A180" s="1"/>
      <c r="B180" s="1"/>
      <c r="C180" s="19" t="s">
        <v>163</v>
      </c>
      <c r="D180" s="3">
        <f>Table1[[#This Row],[Section 5.B) 8)]]</f>
        <v>0</v>
      </c>
      <c r="E180" s="3">
        <f>Public!I180</f>
        <v>0</v>
      </c>
      <c r="F180" s="3">
        <f>Table3[[#This Row],[Section 5. B) 8)]]+Table3[[#This Row],[Section 5. B) 9)]]</f>
        <v>0</v>
      </c>
    </row>
    <row r="181" spans="1:6" x14ac:dyDescent="0.25">
      <c r="A181" s="1"/>
      <c r="B181" s="1"/>
      <c r="C181" s="19" t="s">
        <v>164</v>
      </c>
      <c r="D181" s="3">
        <f>Table1[[#This Row],[Section 5.B) 8)]]</f>
        <v>-34100.93</v>
      </c>
      <c r="E181" s="3">
        <f>Public!I181</f>
        <v>-10887.18</v>
      </c>
      <c r="F181" s="3">
        <f>Table3[[#This Row],[Section 5. B) 8)]]+Table3[[#This Row],[Section 5. B) 9)]]</f>
        <v>-44988.11</v>
      </c>
    </row>
    <row r="182" spans="1:6" x14ac:dyDescent="0.25">
      <c r="A182" s="1"/>
      <c r="B182" s="1"/>
      <c r="C182" s="19" t="s">
        <v>165</v>
      </c>
      <c r="D182" s="3">
        <f>Table1[[#This Row],[Section 5.B) 8)]]</f>
        <v>-11490.39</v>
      </c>
      <c r="E182" s="3">
        <f>Public!I182</f>
        <v>-2247.81</v>
      </c>
      <c r="F182" s="3">
        <f>Table3[[#This Row],[Section 5. B) 8)]]+Table3[[#This Row],[Section 5. B) 9)]]</f>
        <v>-13738.199999999999</v>
      </c>
    </row>
    <row r="183" spans="1:6" x14ac:dyDescent="0.25">
      <c r="A183" s="1"/>
      <c r="B183" s="1"/>
      <c r="C183" s="19" t="s">
        <v>166</v>
      </c>
      <c r="D183" s="3">
        <f>Table1[[#This Row],[Section 5.B) 8)]]</f>
        <v>-7985.89</v>
      </c>
      <c r="E183" s="3">
        <f>Public!I183</f>
        <v>-109716.2</v>
      </c>
      <c r="F183" s="3">
        <f>Table3[[#This Row],[Section 5. B) 8)]]+Table3[[#This Row],[Section 5. B) 9)]]</f>
        <v>-117702.09</v>
      </c>
    </row>
    <row r="184" spans="1:6" x14ac:dyDescent="0.25">
      <c r="A184" s="1"/>
      <c r="B184" s="1"/>
      <c r="C184" s="19" t="s">
        <v>167</v>
      </c>
      <c r="D184" s="3">
        <f>Table1[[#This Row],[Section 5.B) 8)]]</f>
        <v>0</v>
      </c>
      <c r="E184" s="3">
        <f>Public!I184</f>
        <v>-4285.66</v>
      </c>
      <c r="F184" s="3">
        <f>Table3[[#This Row],[Section 5. B) 8)]]+Table3[[#This Row],[Section 5. B) 9)]]</f>
        <v>-4285.66</v>
      </c>
    </row>
    <row r="185" spans="1:6" x14ac:dyDescent="0.25">
      <c r="A185" s="1"/>
      <c r="B185" s="1"/>
      <c r="C185" s="19" t="s">
        <v>168</v>
      </c>
      <c r="D185" s="3">
        <f>Table1[[#This Row],[Section 5.B) 8)]]</f>
        <v>0</v>
      </c>
      <c r="E185" s="3">
        <f>Public!I185</f>
        <v>-1655.4</v>
      </c>
      <c r="F185" s="3">
        <f>Table3[[#This Row],[Section 5. B) 8)]]+Table3[[#This Row],[Section 5. B) 9)]]</f>
        <v>-1655.4</v>
      </c>
    </row>
    <row r="186" spans="1:6" x14ac:dyDescent="0.25">
      <c r="A186" s="1"/>
      <c r="B186" s="1"/>
      <c r="C186" s="19" t="s">
        <v>219</v>
      </c>
      <c r="D186" s="3">
        <f>Table1[[#This Row],[Section 5.B) 8)]]</f>
        <v>-45219.43</v>
      </c>
      <c r="E186" s="3">
        <f>Public!I186</f>
        <v>0</v>
      </c>
      <c r="F186" s="3">
        <f>Table3[[#This Row],[Section 5. B) 8)]]+Table3[[#This Row],[Section 5. B) 9)]]</f>
        <v>-45219.43</v>
      </c>
    </row>
    <row r="187" spans="1:6" x14ac:dyDescent="0.25">
      <c r="A187" s="1"/>
      <c r="B187" s="1"/>
      <c r="C187" s="19" t="s">
        <v>169</v>
      </c>
      <c r="D187" s="3">
        <f>Table1[[#This Row],[Section 5.B) 8)]]</f>
        <v>-52464.880000000005</v>
      </c>
      <c r="E187" s="3">
        <f>Public!I187</f>
        <v>-5406.3200000000006</v>
      </c>
      <c r="F187" s="3">
        <f>Table3[[#This Row],[Section 5. B) 8)]]+Table3[[#This Row],[Section 5. B) 9)]]</f>
        <v>-57871.200000000004</v>
      </c>
    </row>
    <row r="188" spans="1:6" x14ac:dyDescent="0.25">
      <c r="A188" s="1"/>
      <c r="B188" s="1"/>
      <c r="C188" s="19" t="s">
        <v>170</v>
      </c>
      <c r="D188" s="3">
        <f>Table1[[#This Row],[Section 5.B) 8)]]</f>
        <v>-8587.01</v>
      </c>
      <c r="E188" s="3">
        <f>Public!I188</f>
        <v>-8786.91</v>
      </c>
      <c r="F188" s="3">
        <f>Table3[[#This Row],[Section 5. B) 8)]]+Table3[[#This Row],[Section 5. B) 9)]]</f>
        <v>-17373.919999999998</v>
      </c>
    </row>
    <row r="189" spans="1:6" x14ac:dyDescent="0.25">
      <c r="A189" s="1"/>
      <c r="B189" s="1"/>
      <c r="C189" s="19" t="s">
        <v>220</v>
      </c>
      <c r="D189" s="3">
        <f>Table1[[#This Row],[Section 5.B) 8)]]</f>
        <v>-9441.31</v>
      </c>
      <c r="E189" s="3">
        <f>Public!I189</f>
        <v>0</v>
      </c>
      <c r="F189" s="3">
        <f>Table3[[#This Row],[Section 5. B) 8)]]+Table3[[#This Row],[Section 5. B) 9)]]</f>
        <v>-9441.31</v>
      </c>
    </row>
    <row r="190" spans="1:6" x14ac:dyDescent="0.25">
      <c r="A190" s="1"/>
      <c r="B190" s="1"/>
      <c r="C190" s="19" t="s">
        <v>221</v>
      </c>
      <c r="D190" s="3">
        <f>Table1[[#This Row],[Section 5.B) 8)]]</f>
        <v>0</v>
      </c>
      <c r="E190" s="3">
        <f>Public!I190</f>
        <v>-15431.18</v>
      </c>
      <c r="F190" s="3">
        <f>Table3[[#This Row],[Section 5. B) 8)]]+Table3[[#This Row],[Section 5. B) 9)]]</f>
        <v>-15431.18</v>
      </c>
    </row>
    <row r="191" spans="1:6" x14ac:dyDescent="0.25">
      <c r="A191" s="1"/>
      <c r="B191" s="1"/>
      <c r="C191" s="19" t="s">
        <v>171</v>
      </c>
      <c r="D191" s="3">
        <f>Table1[[#This Row],[Section 5.B) 8)]]</f>
        <v>-138329.22</v>
      </c>
      <c r="E191" s="3">
        <f>Public!I191</f>
        <v>-119151.73999999999</v>
      </c>
      <c r="F191" s="3">
        <f>Table3[[#This Row],[Section 5. B) 8)]]+Table3[[#This Row],[Section 5. B) 9)]]</f>
        <v>-257480.95999999999</v>
      </c>
    </row>
    <row r="192" spans="1:6" x14ac:dyDescent="0.25">
      <c r="A192" s="1"/>
      <c r="B192" s="1"/>
      <c r="C192" s="19" t="s">
        <v>172</v>
      </c>
      <c r="D192" s="3">
        <f>Table1[[#This Row],[Section 5.B) 8)]]</f>
        <v>-23110.2</v>
      </c>
      <c r="E192" s="3">
        <f>Public!I192</f>
        <v>-191073.16</v>
      </c>
      <c r="F192" s="3">
        <f>Table3[[#This Row],[Section 5. B) 8)]]+Table3[[#This Row],[Section 5. B) 9)]]</f>
        <v>-214183.36000000002</v>
      </c>
    </row>
    <row r="193" spans="1:6" x14ac:dyDescent="0.25">
      <c r="A193" s="1"/>
      <c r="B193" s="1"/>
      <c r="C193" s="19" t="s">
        <v>173</v>
      </c>
      <c r="D193" s="3">
        <f>Table1[[#This Row],[Section 5.B) 8)]]</f>
        <v>0</v>
      </c>
      <c r="E193" s="3">
        <f>Public!I193</f>
        <v>-6589.24</v>
      </c>
      <c r="F193" s="3">
        <f>Table3[[#This Row],[Section 5. B) 8)]]+Table3[[#This Row],[Section 5. B) 9)]]</f>
        <v>-6589.24</v>
      </c>
    </row>
    <row r="194" spans="1:6" x14ac:dyDescent="0.25">
      <c r="A194" s="1"/>
      <c r="B194" s="1"/>
      <c r="C194" s="19" t="s">
        <v>174</v>
      </c>
      <c r="D194" s="3">
        <f>Table1[[#This Row],[Section 5.B) 8)]]</f>
        <v>-121970.75999999998</v>
      </c>
      <c r="E194" s="3">
        <f>Public!I194</f>
        <v>-669.98</v>
      </c>
      <c r="F194" s="3">
        <f>Table3[[#This Row],[Section 5. B) 8)]]+Table3[[#This Row],[Section 5. B) 9)]]</f>
        <v>-122640.73999999998</v>
      </c>
    </row>
    <row r="195" spans="1:6" x14ac:dyDescent="0.25">
      <c r="A195" s="1"/>
      <c r="B195" s="1"/>
      <c r="C195" s="19" t="s">
        <v>175</v>
      </c>
      <c r="D195" s="3">
        <f>Table1[[#This Row],[Section 5.B) 8)]]</f>
        <v>0</v>
      </c>
      <c r="E195" s="3">
        <f>Public!I195</f>
        <v>-7223.4699999999993</v>
      </c>
      <c r="F195" s="3">
        <f>Table3[[#This Row],[Section 5. B) 8)]]+Table3[[#This Row],[Section 5. B) 9)]]</f>
        <v>-7223.4699999999993</v>
      </c>
    </row>
    <row r="196" spans="1:6" x14ac:dyDescent="0.25">
      <c r="A196" s="1"/>
      <c r="B196" s="1"/>
      <c r="C196" s="19" t="s">
        <v>177</v>
      </c>
      <c r="D196" s="3">
        <f>Table1[[#This Row],[Section 5.B) 8)]]</f>
        <v>-184701.15</v>
      </c>
      <c r="E196" s="3">
        <f>Public!I196</f>
        <v>-19517.349999999999</v>
      </c>
      <c r="F196" s="3">
        <f>Table3[[#This Row],[Section 5. B) 8)]]+Table3[[#This Row],[Section 5. B) 9)]]</f>
        <v>-204218.5</v>
      </c>
    </row>
    <row r="197" spans="1:6" x14ac:dyDescent="0.25">
      <c r="A197" s="1"/>
      <c r="B197" s="1"/>
      <c r="C197" s="19" t="s">
        <v>222</v>
      </c>
      <c r="D197" s="3">
        <f>Table1[[#This Row],[Section 5.B) 8)]]</f>
        <v>-17570.47</v>
      </c>
      <c r="E197" s="3">
        <f>Public!I197</f>
        <v>-6981.62</v>
      </c>
      <c r="F197" s="3">
        <f>Table3[[#This Row],[Section 5. B) 8)]]+Table3[[#This Row],[Section 5. B) 9)]]</f>
        <v>-24552.09</v>
      </c>
    </row>
    <row r="198" spans="1:6" x14ac:dyDescent="0.25">
      <c r="A198" s="1"/>
      <c r="B198" s="1"/>
      <c r="C198" s="19" t="s">
        <v>178</v>
      </c>
      <c r="D198" s="3">
        <f>Table1[[#This Row],[Section 5.B) 8)]]</f>
        <v>-27.17</v>
      </c>
      <c r="E198" s="3">
        <f>Public!I198</f>
        <v>-16347.919999999998</v>
      </c>
      <c r="F198" s="3">
        <f>Table3[[#This Row],[Section 5. B) 8)]]+Table3[[#This Row],[Section 5. B) 9)]]</f>
        <v>-16375.089999999998</v>
      </c>
    </row>
    <row r="199" spans="1:6" x14ac:dyDescent="0.25">
      <c r="A199" s="1"/>
      <c r="B199" s="1"/>
      <c r="C199" s="19" t="s">
        <v>179</v>
      </c>
      <c r="D199" s="3">
        <f>Table1[[#This Row],[Section 5.B) 8)]]</f>
        <v>-217867.87999999998</v>
      </c>
      <c r="E199" s="3">
        <f>Public!I199</f>
        <v>0</v>
      </c>
      <c r="F199" s="3">
        <f>Table3[[#This Row],[Section 5. B) 8)]]+Table3[[#This Row],[Section 5. B) 9)]]</f>
        <v>-217867.87999999998</v>
      </c>
    </row>
    <row r="200" spans="1:6" x14ac:dyDescent="0.25">
      <c r="A200" s="1"/>
      <c r="B200" s="1"/>
      <c r="C200" s="19" t="s">
        <v>180</v>
      </c>
      <c r="D200" s="3">
        <f>Table1[[#This Row],[Section 5.B) 8)]]</f>
        <v>-110153.47</v>
      </c>
      <c r="E200" s="3">
        <f>Public!I200</f>
        <v>-16400.16</v>
      </c>
      <c r="F200" s="3">
        <f>Table3[[#This Row],[Section 5. B) 8)]]+Table3[[#This Row],[Section 5. B) 9)]]</f>
        <v>-126553.63</v>
      </c>
    </row>
    <row r="201" spans="1:6" x14ac:dyDescent="0.25">
      <c r="A201" s="1"/>
      <c r="B201" s="1"/>
      <c r="C201" s="19" t="s">
        <v>181</v>
      </c>
      <c r="D201" s="3">
        <f>Table1[[#This Row],[Section 5.B) 8)]]</f>
        <v>-144276</v>
      </c>
      <c r="E201" s="3">
        <f>Public!I201</f>
        <v>-27867.32</v>
      </c>
      <c r="F201" s="3">
        <f>Table3[[#This Row],[Section 5. B) 8)]]+Table3[[#This Row],[Section 5. B) 9)]]</f>
        <v>-172143.32</v>
      </c>
    </row>
    <row r="202" spans="1:6" x14ac:dyDescent="0.25">
      <c r="A202" s="1"/>
      <c r="B202" s="1"/>
      <c r="C202" s="19" t="s">
        <v>182</v>
      </c>
      <c r="D202" s="3">
        <f>Table1[[#This Row],[Section 5.B) 8)]]</f>
        <v>-8159.38</v>
      </c>
      <c r="E202" s="3">
        <f>Public!I202</f>
        <v>-77.72</v>
      </c>
      <c r="F202" s="3">
        <f>Table3[[#This Row],[Section 5. B) 8)]]+Table3[[#This Row],[Section 5. B) 9)]]</f>
        <v>-8237.1</v>
      </c>
    </row>
    <row r="203" spans="1:6" x14ac:dyDescent="0.25">
      <c r="A203" s="12"/>
      <c r="B203" s="12"/>
      <c r="C203" s="21" t="s">
        <v>271</v>
      </c>
      <c r="D203" s="3">
        <f>Table1[[#This Row],[Section 5.B) 8)]]</f>
        <v>-114230.66</v>
      </c>
      <c r="E203" s="3">
        <f>Public!I203</f>
        <v>-20343.5</v>
      </c>
      <c r="F203" s="3">
        <f>Table3[[#This Row],[Section 5. B) 8)]]+Table3[[#This Row],[Section 5. B) 9)]]</f>
        <v>-134574.16</v>
      </c>
    </row>
    <row r="204" spans="1:6" x14ac:dyDescent="0.25">
      <c r="A204" s="1"/>
      <c r="B204" s="1"/>
      <c r="C204" s="19" t="s">
        <v>183</v>
      </c>
      <c r="D204" s="3">
        <f>Table1[[#This Row],[Section 5.B) 8)]]</f>
        <v>-158817.97</v>
      </c>
      <c r="E204" s="3">
        <f>Public!I204</f>
        <v>-83452.12</v>
      </c>
      <c r="F204" s="3">
        <f>Table3[[#This Row],[Section 5. B) 8)]]+Table3[[#This Row],[Section 5. B) 9)]]</f>
        <v>-242270.09</v>
      </c>
    </row>
    <row r="205" spans="1:6" x14ac:dyDescent="0.25">
      <c r="A205" s="1"/>
      <c r="B205" s="1"/>
      <c r="C205" s="19" t="s">
        <v>184</v>
      </c>
      <c r="D205" s="3">
        <f>Table1[[#This Row],[Section 5.B) 8)]]</f>
        <v>0</v>
      </c>
      <c r="E205" s="3">
        <f>Public!I205</f>
        <v>-36170.400000000001</v>
      </c>
      <c r="F205" s="3">
        <f>Table3[[#This Row],[Section 5. B) 8)]]+Table3[[#This Row],[Section 5. B) 9)]]</f>
        <v>-36170.400000000001</v>
      </c>
    </row>
    <row r="206" spans="1:6" x14ac:dyDescent="0.25">
      <c r="A206" s="1"/>
      <c r="B206" s="1"/>
      <c r="C206" s="19" t="s">
        <v>185</v>
      </c>
      <c r="D206" s="3">
        <f>Table1[[#This Row],[Section 5.B) 8)]]</f>
        <v>-19229.89</v>
      </c>
      <c r="E206" s="3">
        <f>Public!I206</f>
        <v>0</v>
      </c>
      <c r="F206" s="3">
        <f>Table3[[#This Row],[Section 5. B) 8)]]+Table3[[#This Row],[Section 5. B) 9)]]</f>
        <v>-19229.89</v>
      </c>
    </row>
    <row r="207" spans="1:6" x14ac:dyDescent="0.25">
      <c r="A207" s="1"/>
      <c r="B207" s="1"/>
      <c r="C207" s="19" t="s">
        <v>186</v>
      </c>
      <c r="D207" s="3">
        <f>Table1[[#This Row],[Section 5.B) 8)]]</f>
        <v>0</v>
      </c>
      <c r="E207" s="3">
        <f>Public!I207</f>
        <v>0</v>
      </c>
      <c r="F207" s="3">
        <f>Table3[[#This Row],[Section 5. B) 8)]]+Table3[[#This Row],[Section 5. B) 9)]]</f>
        <v>0</v>
      </c>
    </row>
    <row r="208" spans="1:6" x14ac:dyDescent="0.25">
      <c r="A208" s="1"/>
      <c r="B208" s="1"/>
      <c r="C208" s="19" t="s">
        <v>187</v>
      </c>
      <c r="D208" s="3">
        <f>Table1[[#This Row],[Section 5.B) 8)]]</f>
        <v>-43647.42</v>
      </c>
      <c r="E208" s="3">
        <f>Public!I208</f>
        <v>-22071.73</v>
      </c>
      <c r="F208" s="3">
        <f>Table3[[#This Row],[Section 5. B) 8)]]+Table3[[#This Row],[Section 5. B) 9)]]</f>
        <v>-65719.149999999994</v>
      </c>
    </row>
    <row r="209" spans="1:6" x14ac:dyDescent="0.25">
      <c r="A209" s="1"/>
      <c r="B209" s="1"/>
      <c r="C209" s="19" t="s">
        <v>188</v>
      </c>
      <c r="D209" s="3">
        <f>Table1[[#This Row],[Section 5.B) 8)]]</f>
        <v>-955.72</v>
      </c>
      <c r="E209" s="3">
        <f>Public!I209</f>
        <v>-23.25</v>
      </c>
      <c r="F209" s="3">
        <f>Table3[[#This Row],[Section 5. B) 8)]]+Table3[[#This Row],[Section 5. B) 9)]]</f>
        <v>-978.97</v>
      </c>
    </row>
    <row r="210" spans="1:6" x14ac:dyDescent="0.25">
      <c r="A210" s="1"/>
      <c r="B210" s="1"/>
      <c r="C210" s="19" t="s">
        <v>189</v>
      </c>
      <c r="D210" s="3">
        <f>Table1[[#This Row],[Section 5.B) 8)]]</f>
        <v>-7203.91</v>
      </c>
      <c r="E210" s="3">
        <f>Public!I210</f>
        <v>-682.31999999999994</v>
      </c>
      <c r="F210" s="3">
        <f>Table3[[#This Row],[Section 5. B) 8)]]+Table3[[#This Row],[Section 5. B) 9)]]</f>
        <v>-7886.23</v>
      </c>
    </row>
    <row r="211" spans="1:6" x14ac:dyDescent="0.25">
      <c r="A211" s="1"/>
      <c r="B211" s="1"/>
      <c r="C211" s="19" t="s">
        <v>190</v>
      </c>
      <c r="D211" s="3">
        <f>Table1[[#This Row],[Section 5.B) 8)]]</f>
        <v>0</v>
      </c>
      <c r="E211" s="3">
        <f>Public!I211</f>
        <v>0</v>
      </c>
      <c r="F211" s="3">
        <f>Table3[[#This Row],[Section 5. B) 8)]]+Table3[[#This Row],[Section 5. B) 9)]]</f>
        <v>0</v>
      </c>
    </row>
    <row r="212" spans="1:6" x14ac:dyDescent="0.25">
      <c r="A212" s="1"/>
      <c r="B212" s="1"/>
      <c r="C212" s="19" t="s">
        <v>223</v>
      </c>
      <c r="D212" s="3">
        <f>Table1[[#This Row],[Section 5.B) 8)]]</f>
        <v>-37329.040000000001</v>
      </c>
      <c r="E212" s="3">
        <f>Public!I212</f>
        <v>-10164.060000000001</v>
      </c>
      <c r="F212" s="3">
        <f>Table3[[#This Row],[Section 5. B) 8)]]+Table3[[#This Row],[Section 5. B) 9)]]</f>
        <v>-47493.100000000006</v>
      </c>
    </row>
    <row r="213" spans="1:6" x14ac:dyDescent="0.25">
      <c r="A213" s="1"/>
      <c r="B213" s="1"/>
      <c r="C213" s="19" t="s">
        <v>191</v>
      </c>
      <c r="D213" s="3">
        <f>Table1[[#This Row],[Section 5.B) 8)]]</f>
        <v>0</v>
      </c>
      <c r="E213" s="3">
        <f>Public!I213</f>
        <v>-30290.04</v>
      </c>
      <c r="F213" s="3">
        <f>Table3[[#This Row],[Section 5. B) 8)]]+Table3[[#This Row],[Section 5. B) 9)]]</f>
        <v>-30290.04</v>
      </c>
    </row>
    <row r="214" spans="1:6" x14ac:dyDescent="0.25">
      <c r="A214" s="1"/>
      <c r="B214" s="1"/>
      <c r="C214" s="19" t="s">
        <v>192</v>
      </c>
      <c r="D214" s="3">
        <f>Table1[[#This Row],[Section 5.B) 8)]]</f>
        <v>0</v>
      </c>
      <c r="E214" s="3">
        <f>Public!I214</f>
        <v>-7268.3700000000008</v>
      </c>
      <c r="F214" s="3">
        <f>Table3[[#This Row],[Section 5. B) 8)]]+Table3[[#This Row],[Section 5. B) 9)]]</f>
        <v>-7268.3700000000008</v>
      </c>
    </row>
    <row r="215" spans="1:6" x14ac:dyDescent="0.25">
      <c r="A215" s="1"/>
      <c r="B215" s="1"/>
      <c r="C215" s="19" t="s">
        <v>254</v>
      </c>
      <c r="D215" s="3">
        <f>Table1[[#This Row],[Section 5.B) 8)]]</f>
        <v>-61200.14</v>
      </c>
      <c r="E215" s="3">
        <f>Public!I215</f>
        <v>-107475.14</v>
      </c>
      <c r="F215" s="3">
        <f>Table3[[#This Row],[Section 5. B) 8)]]+Table3[[#This Row],[Section 5. B) 9)]]</f>
        <v>-168675.28</v>
      </c>
    </row>
    <row r="216" spans="1:6" x14ac:dyDescent="0.25">
      <c r="A216" s="1"/>
      <c r="B216" s="1"/>
      <c r="C216" s="19" t="s">
        <v>193</v>
      </c>
      <c r="D216" s="3">
        <f>Table1[[#This Row],[Section 5.B) 8)]]</f>
        <v>-39215.199999999997</v>
      </c>
      <c r="E216" s="3">
        <f>Public!I216</f>
        <v>0</v>
      </c>
      <c r="F216" s="3">
        <f>Table3[[#This Row],[Section 5. B) 8)]]+Table3[[#This Row],[Section 5. B) 9)]]</f>
        <v>-39215.199999999997</v>
      </c>
    </row>
    <row r="217" spans="1:6" x14ac:dyDescent="0.25">
      <c r="A217" s="1"/>
      <c r="B217" s="1"/>
      <c r="C217" s="19" t="s">
        <v>224</v>
      </c>
      <c r="D217" s="3">
        <f>Table1[[#This Row],[Section 5.B) 8)]]</f>
        <v>-118062.78</v>
      </c>
      <c r="E217" s="3">
        <f>Public!I217</f>
        <v>-17762.329999999998</v>
      </c>
      <c r="F217" s="3">
        <f>Table3[[#This Row],[Section 5. B) 8)]]+Table3[[#This Row],[Section 5. B) 9)]]</f>
        <v>-135825.10999999999</v>
      </c>
    </row>
    <row r="218" spans="1:6" x14ac:dyDescent="0.25">
      <c r="A218" s="1"/>
      <c r="B218" s="1"/>
      <c r="C218" s="19" t="s">
        <v>194</v>
      </c>
      <c r="D218" s="3">
        <f>Table1[[#This Row],[Section 5.B) 8)]]</f>
        <v>-64368.520000000004</v>
      </c>
      <c r="E218" s="3">
        <f>Public!I218</f>
        <v>-3391.96</v>
      </c>
      <c r="F218" s="3">
        <f>Table3[[#This Row],[Section 5. B) 8)]]+Table3[[#This Row],[Section 5. B) 9)]]</f>
        <v>-67760.48000000001</v>
      </c>
    </row>
    <row r="219" spans="1:6" x14ac:dyDescent="0.25">
      <c r="A219" s="1"/>
      <c r="B219" s="1"/>
      <c r="C219" s="19" t="s">
        <v>195</v>
      </c>
      <c r="D219" s="3">
        <f>Table1[[#This Row],[Section 5.B) 8)]]</f>
        <v>-95157.36</v>
      </c>
      <c r="E219" s="3">
        <f>Public!I219</f>
        <v>-36521.939999999995</v>
      </c>
      <c r="F219" s="3">
        <f>Table3[[#This Row],[Section 5. B) 8)]]+Table3[[#This Row],[Section 5. B) 9)]]</f>
        <v>-131679.29999999999</v>
      </c>
    </row>
    <row r="220" spans="1:6" x14ac:dyDescent="0.25">
      <c r="A220" s="1"/>
      <c r="B220" s="1"/>
      <c r="C220" s="19" t="s">
        <v>225</v>
      </c>
      <c r="D220" s="3">
        <f>Table1[[#This Row],[Section 5.B) 8)]]</f>
        <v>0</v>
      </c>
      <c r="E220" s="3">
        <f>Public!I220</f>
        <v>-25507.120000000003</v>
      </c>
      <c r="F220" s="3">
        <f>Table3[[#This Row],[Section 5. B) 8)]]+Table3[[#This Row],[Section 5. B) 9)]]</f>
        <v>-25507.120000000003</v>
      </c>
    </row>
    <row r="221" spans="1:6" x14ac:dyDescent="0.25">
      <c r="A221" s="1"/>
      <c r="B221" s="1"/>
      <c r="C221" s="19" t="s">
        <v>145</v>
      </c>
      <c r="D221" s="3">
        <f>Table1[[#This Row],[Section 5.B) 8)]]</f>
        <v>-9723.86</v>
      </c>
      <c r="E221" s="3">
        <f>Public!I221</f>
        <v>-17780.309999999998</v>
      </c>
      <c r="F221" s="3">
        <f>Table3[[#This Row],[Section 5. B) 8)]]+Table3[[#This Row],[Section 5. B) 9)]]</f>
        <v>-27504.17</v>
      </c>
    </row>
    <row r="222" spans="1:6" x14ac:dyDescent="0.25">
      <c r="A222" s="1"/>
      <c r="B222" s="1"/>
      <c r="C222" s="19" t="s">
        <v>147</v>
      </c>
      <c r="D222" s="3">
        <f>Table1[[#This Row],[Section 5.B) 8)]]</f>
        <v>0</v>
      </c>
      <c r="E222" s="3">
        <f>Public!I222</f>
        <v>-6058.9599999999991</v>
      </c>
      <c r="F222" s="3">
        <f>Table3[[#This Row],[Section 5. B) 8)]]+Table3[[#This Row],[Section 5. B) 9)]]</f>
        <v>-6058.9599999999991</v>
      </c>
    </row>
    <row r="223" spans="1:6" x14ac:dyDescent="0.25">
      <c r="A223" s="1"/>
      <c r="B223" s="1"/>
      <c r="C223" s="19" t="s">
        <v>153</v>
      </c>
      <c r="D223" s="3">
        <f>Table1[[#This Row],[Section 5.B) 8)]]</f>
        <v>0</v>
      </c>
      <c r="E223" s="3">
        <f>Public!I223</f>
        <v>-5848.3700000000008</v>
      </c>
      <c r="F223" s="3">
        <f>Table3[[#This Row],[Section 5. B) 8)]]+Table3[[#This Row],[Section 5. B) 9)]]</f>
        <v>-5848.3700000000008</v>
      </c>
    </row>
    <row r="224" spans="1:6" x14ac:dyDescent="0.25">
      <c r="A224" s="1"/>
      <c r="B224" s="1"/>
      <c r="C224" s="19" t="s">
        <v>154</v>
      </c>
      <c r="D224" s="3">
        <f>Table1[[#This Row],[Section 5.B) 8)]]</f>
        <v>-13470.42</v>
      </c>
      <c r="E224" s="3">
        <f>Public!I224</f>
        <v>0</v>
      </c>
      <c r="F224" s="3">
        <f>Table3[[#This Row],[Section 5. B) 8)]]+Table3[[#This Row],[Section 5. B) 9)]]</f>
        <v>-13470.42</v>
      </c>
    </row>
    <row r="225" spans="1:6" x14ac:dyDescent="0.25">
      <c r="A225" s="1"/>
      <c r="B225" s="1"/>
      <c r="C225" s="19" t="s">
        <v>155</v>
      </c>
      <c r="D225" s="3">
        <f>Table1[[#This Row],[Section 5.B) 8)]]</f>
        <v>-3318.94</v>
      </c>
      <c r="E225" s="3">
        <f>Public!I225</f>
        <v>-8207.48</v>
      </c>
      <c r="F225" s="3">
        <f>Table3[[#This Row],[Section 5. B) 8)]]+Table3[[#This Row],[Section 5. B) 9)]]</f>
        <v>-11526.42</v>
      </c>
    </row>
    <row r="226" spans="1:6" x14ac:dyDescent="0.25">
      <c r="A226" s="1"/>
      <c r="B226" s="1"/>
      <c r="C226" s="19" t="s">
        <v>158</v>
      </c>
      <c r="D226" s="3">
        <f>Table1[[#This Row],[Section 5.B) 8)]]</f>
        <v>0</v>
      </c>
      <c r="E226" s="3">
        <f>Public!I226</f>
        <v>-29217.799999999996</v>
      </c>
      <c r="F226" s="3">
        <f>Table3[[#This Row],[Section 5. B) 8)]]+Table3[[#This Row],[Section 5. B) 9)]]</f>
        <v>-29217.799999999996</v>
      </c>
    </row>
    <row r="227" spans="1:6" x14ac:dyDescent="0.25">
      <c r="A227" s="1"/>
      <c r="B227" s="1"/>
      <c r="C227" s="19" t="s">
        <v>159</v>
      </c>
      <c r="D227" s="3">
        <f>Table1[[#This Row],[Section 5.B) 8)]]</f>
        <v>0</v>
      </c>
      <c r="E227" s="3">
        <f>Public!I227</f>
        <v>-2155.5</v>
      </c>
      <c r="F227" s="3">
        <f>Table3[[#This Row],[Section 5. B) 8)]]+Table3[[#This Row],[Section 5. B) 9)]]</f>
        <v>-2155.5</v>
      </c>
    </row>
    <row r="228" spans="1:6" x14ac:dyDescent="0.25">
      <c r="A228" s="1"/>
      <c r="B228" s="1"/>
      <c r="C228" s="19" t="s">
        <v>160</v>
      </c>
      <c r="D228" s="3">
        <f>Table1[[#This Row],[Section 5.B) 8)]]</f>
        <v>-627.29</v>
      </c>
      <c r="E228" s="3">
        <f>Public!I228</f>
        <v>-6848.1900000000005</v>
      </c>
      <c r="F228" s="3">
        <f>Table3[[#This Row],[Section 5. B) 8)]]+Table3[[#This Row],[Section 5. B) 9)]]</f>
        <v>-7475.4800000000005</v>
      </c>
    </row>
    <row r="229" spans="1:6" x14ac:dyDescent="0.25">
      <c r="A229" s="1"/>
      <c r="B229" s="1"/>
      <c r="C229" s="19" t="s">
        <v>161</v>
      </c>
      <c r="D229" s="3">
        <f>Table1[[#This Row],[Section 5.B) 8)]]</f>
        <v>0</v>
      </c>
      <c r="E229" s="3">
        <f>Public!I229</f>
        <v>-2829.5</v>
      </c>
      <c r="F229" s="3">
        <f>Table3[[#This Row],[Section 5. B) 8)]]+Table3[[#This Row],[Section 5. B) 9)]]</f>
        <v>-2829.5</v>
      </c>
    </row>
    <row r="230" spans="1:6" x14ac:dyDescent="0.25">
      <c r="A230" s="25"/>
      <c r="B230" s="25"/>
      <c r="C230" s="26" t="s">
        <v>281</v>
      </c>
      <c r="D230" s="3">
        <f>Table1[[#This Row],[Section 5.B) 8)]]</f>
        <v>0</v>
      </c>
      <c r="E230" s="3">
        <f>Public!I230</f>
        <v>-1397.73</v>
      </c>
      <c r="F230" s="3">
        <f>Table3[[#This Row],[Section 5. B) 8)]]+Table3[[#This Row],[Section 5. B) 9)]]</f>
        <v>-1397.73</v>
      </c>
    </row>
    <row r="231" spans="1:6" x14ac:dyDescent="0.25">
      <c r="A231" s="1"/>
      <c r="B231" s="1"/>
      <c r="C231" s="19" t="s">
        <v>247</v>
      </c>
      <c r="D231" s="3">
        <f>Table1[[#This Row],[Section 5.B) 8)]]</f>
        <v>-29874.85</v>
      </c>
      <c r="E231" s="3">
        <f>Public!I231</f>
        <v>-23174.02</v>
      </c>
      <c r="F231" s="3">
        <f>Table3[[#This Row],[Section 5. B) 8)]]+Table3[[#This Row],[Section 5. B) 9)]]</f>
        <v>-53048.869999999995</v>
      </c>
    </row>
    <row r="232" spans="1:6" x14ac:dyDescent="0.25">
      <c r="A232" s="1"/>
      <c r="B232" s="1"/>
      <c r="C232" s="19" t="s">
        <v>251</v>
      </c>
      <c r="D232" s="3">
        <f>Table1[[#This Row],[Section 5.B) 8)]]</f>
        <v>0</v>
      </c>
      <c r="E232" s="3">
        <f>Public!I232</f>
        <v>-6301.99</v>
      </c>
      <c r="F232" s="3">
        <f>Table3[[#This Row],[Section 5. B) 8)]]+Table3[[#This Row],[Section 5. B) 9)]]</f>
        <v>-6301.99</v>
      </c>
    </row>
    <row r="233" spans="1:6" x14ac:dyDescent="0.25">
      <c r="A233" s="1"/>
      <c r="B233" s="1"/>
      <c r="C233" s="19" t="s">
        <v>107</v>
      </c>
      <c r="D233" s="3">
        <f>Table1[[#This Row],[Section 5.B) 8)]]</f>
        <v>-89501.489999999991</v>
      </c>
      <c r="E233" s="3">
        <f>Public!I233</f>
        <v>-46842.3</v>
      </c>
      <c r="F233" s="3">
        <f>Table3[[#This Row],[Section 5. B) 8)]]+Table3[[#This Row],[Section 5. B) 9)]]</f>
        <v>-136343.78999999998</v>
      </c>
    </row>
    <row r="234" spans="1:6" x14ac:dyDescent="0.25">
      <c r="A234" s="1"/>
      <c r="B234" s="1"/>
      <c r="C234" s="19" t="s">
        <v>108</v>
      </c>
      <c r="D234" s="3">
        <f>Table1[[#This Row],[Section 5.B) 8)]]</f>
        <v>-111245.51</v>
      </c>
      <c r="E234" s="3">
        <f>Public!I234</f>
        <v>0</v>
      </c>
      <c r="F234" s="3">
        <f>Table3[[#This Row],[Section 5. B) 8)]]+Table3[[#This Row],[Section 5. B) 9)]]</f>
        <v>-111245.51</v>
      </c>
    </row>
    <row r="235" spans="1:6" x14ac:dyDescent="0.25">
      <c r="A235" s="25"/>
      <c r="B235" s="25"/>
      <c r="C235" s="26" t="s">
        <v>280</v>
      </c>
      <c r="D235" s="3">
        <f>Table1[[#This Row],[Section 5.B) 8)]]</f>
        <v>-2184.4300000000003</v>
      </c>
      <c r="E235" s="3">
        <f>Public!I235</f>
        <v>-3391.19</v>
      </c>
      <c r="F235" s="3">
        <f>Table3[[#This Row],[Section 5. B) 8)]]+Table3[[#This Row],[Section 5. B) 9)]]</f>
        <v>-5575.6200000000008</v>
      </c>
    </row>
    <row r="236" spans="1:6" x14ac:dyDescent="0.25">
      <c r="A236" s="1"/>
      <c r="B236" s="1"/>
      <c r="C236" s="19" t="s">
        <v>109</v>
      </c>
      <c r="D236" s="3">
        <f>Table1[[#This Row],[Section 5.B) 8)]]</f>
        <v>0</v>
      </c>
      <c r="E236" s="3">
        <f>Public!I236</f>
        <v>0</v>
      </c>
      <c r="F236" s="3">
        <f>Table3[[#This Row],[Section 5. B) 8)]]+Table3[[#This Row],[Section 5. B) 9)]]</f>
        <v>0</v>
      </c>
    </row>
    <row r="237" spans="1:6" x14ac:dyDescent="0.25">
      <c r="A237" s="1"/>
      <c r="B237" s="1"/>
      <c r="C237" s="19" t="s">
        <v>110</v>
      </c>
      <c r="D237" s="3">
        <f>Table1[[#This Row],[Section 5.B) 8)]]</f>
        <v>0</v>
      </c>
      <c r="E237" s="3">
        <f>Public!I237</f>
        <v>0</v>
      </c>
      <c r="F237" s="3">
        <f>Table3[[#This Row],[Section 5. B) 8)]]+Table3[[#This Row],[Section 5. B) 9)]]</f>
        <v>0</v>
      </c>
    </row>
    <row r="238" spans="1:6" x14ac:dyDescent="0.25">
      <c r="A238" s="1"/>
      <c r="B238" s="1"/>
      <c r="C238" s="19" t="s">
        <v>111</v>
      </c>
      <c r="D238" s="3">
        <f>Table1[[#This Row],[Section 5.B) 8)]]</f>
        <v>0</v>
      </c>
      <c r="E238" s="3">
        <f>Public!I238</f>
        <v>-22.55</v>
      </c>
      <c r="F238" s="3">
        <f>Table3[[#This Row],[Section 5. B) 8)]]+Table3[[#This Row],[Section 5. B) 9)]]</f>
        <v>-22.55</v>
      </c>
    </row>
    <row r="239" spans="1:6" x14ac:dyDescent="0.25">
      <c r="A239" s="12"/>
      <c r="B239" s="12"/>
      <c r="C239" s="21" t="s">
        <v>277</v>
      </c>
      <c r="D239" s="3">
        <f>Table1[[#This Row],[Section 5.B) 8)]]</f>
        <v>0</v>
      </c>
      <c r="E239" s="3">
        <f>Public!I239</f>
        <v>0</v>
      </c>
      <c r="F239" s="3">
        <f>Table3[[#This Row],[Section 5. B) 8)]]+Table3[[#This Row],[Section 5. B) 9)]]</f>
        <v>0</v>
      </c>
    </row>
    <row r="240" spans="1:6" x14ac:dyDescent="0.25">
      <c r="A240" s="1"/>
      <c r="B240" s="1"/>
      <c r="C240" s="19" t="s">
        <v>112</v>
      </c>
      <c r="D240" s="3">
        <f>Table1[[#This Row],[Section 5.B) 8)]]</f>
        <v>0</v>
      </c>
      <c r="E240" s="3">
        <f>Public!I240</f>
        <v>0</v>
      </c>
      <c r="F240" s="3">
        <f>Table3[[#This Row],[Section 5. B) 8)]]+Table3[[#This Row],[Section 5. B) 9)]]</f>
        <v>0</v>
      </c>
    </row>
    <row r="241" spans="1:6" x14ac:dyDescent="0.25">
      <c r="A241" s="1"/>
      <c r="B241" s="1"/>
      <c r="C241" s="19" t="s">
        <v>114</v>
      </c>
      <c r="D241" s="3">
        <f>Table1[[#This Row],[Section 5.B) 8)]]</f>
        <v>-76631.64</v>
      </c>
      <c r="E241" s="3">
        <f>Public!I241</f>
        <v>-29410</v>
      </c>
      <c r="F241" s="3">
        <f>Table3[[#This Row],[Section 5. B) 8)]]+Table3[[#This Row],[Section 5. B) 9)]]</f>
        <v>-106041.64</v>
      </c>
    </row>
    <row r="242" spans="1:6" x14ac:dyDescent="0.25">
      <c r="A242" s="1"/>
      <c r="B242" s="1"/>
      <c r="C242" s="19" t="s">
        <v>113</v>
      </c>
      <c r="D242" s="3">
        <f>Table1[[#This Row],[Section 5.B) 8)]]</f>
        <v>0</v>
      </c>
      <c r="E242" s="3">
        <f>Public!I242</f>
        <v>0</v>
      </c>
      <c r="F242" s="3">
        <f>Table3[[#This Row],[Section 5. B) 8)]]+Table3[[#This Row],[Section 5. B) 9)]]</f>
        <v>0</v>
      </c>
    </row>
    <row r="243" spans="1:6" x14ac:dyDescent="0.25">
      <c r="A243" s="1"/>
      <c r="B243" s="1"/>
      <c r="C243" s="19" t="s">
        <v>115</v>
      </c>
      <c r="D243" s="3">
        <f>Table1[[#This Row],[Section 5.B) 8)]]</f>
        <v>0</v>
      </c>
      <c r="E243" s="3">
        <f>Public!I243</f>
        <v>0</v>
      </c>
      <c r="F243" s="3">
        <f>Table3[[#This Row],[Section 5. B) 8)]]+Table3[[#This Row],[Section 5. B) 9)]]</f>
        <v>0</v>
      </c>
    </row>
    <row r="244" spans="1:6" x14ac:dyDescent="0.25">
      <c r="A244" s="1"/>
      <c r="B244" s="1"/>
      <c r="C244" s="19" t="s">
        <v>116</v>
      </c>
      <c r="D244" s="3">
        <f>Table1[[#This Row],[Section 5.B) 8)]]</f>
        <v>0</v>
      </c>
      <c r="E244" s="3">
        <f>Public!I244</f>
        <v>0</v>
      </c>
      <c r="F244" s="3">
        <f>Table3[[#This Row],[Section 5. B) 8)]]+Table3[[#This Row],[Section 5. B) 9)]]</f>
        <v>0</v>
      </c>
    </row>
    <row r="245" spans="1:6" x14ac:dyDescent="0.25">
      <c r="A245" s="1"/>
      <c r="B245" s="1"/>
      <c r="C245" s="19" t="s">
        <v>117</v>
      </c>
      <c r="D245" s="3">
        <f>Table1[[#This Row],[Section 5.B) 8)]]</f>
        <v>0</v>
      </c>
      <c r="E245" s="3">
        <f>Public!I245</f>
        <v>0</v>
      </c>
      <c r="F245" s="3">
        <f>Table3[[#This Row],[Section 5. B) 8)]]+Table3[[#This Row],[Section 5. B) 9)]]</f>
        <v>0</v>
      </c>
    </row>
    <row r="246" spans="1:6" x14ac:dyDescent="0.25">
      <c r="A246" s="1"/>
      <c r="B246" s="1"/>
      <c r="C246" s="19" t="s">
        <v>118</v>
      </c>
      <c r="D246" s="3">
        <f>Table1[[#This Row],[Section 5.B) 8)]]</f>
        <v>0</v>
      </c>
      <c r="E246" s="3">
        <f>Public!I246</f>
        <v>0</v>
      </c>
      <c r="F246" s="3">
        <f>Table3[[#This Row],[Section 5. B) 8)]]+Table3[[#This Row],[Section 5. B) 9)]]</f>
        <v>0</v>
      </c>
    </row>
    <row r="247" spans="1:6" x14ac:dyDescent="0.25">
      <c r="A247" s="1"/>
      <c r="B247" s="1"/>
      <c r="C247" s="19" t="s">
        <v>119</v>
      </c>
      <c r="D247" s="3">
        <f>Table1[[#This Row],[Section 5.B) 8)]]</f>
        <v>0</v>
      </c>
      <c r="E247" s="3">
        <f>Public!I247</f>
        <v>0</v>
      </c>
      <c r="F247" s="3">
        <f>Table3[[#This Row],[Section 5. B) 8)]]+Table3[[#This Row],[Section 5. B) 9)]]</f>
        <v>0</v>
      </c>
    </row>
    <row r="248" spans="1:6" x14ac:dyDescent="0.25">
      <c r="A248" s="1"/>
      <c r="B248" s="1"/>
      <c r="C248" s="19" t="s">
        <v>120</v>
      </c>
      <c r="D248" s="3">
        <f>Table1[[#This Row],[Section 5.B) 8)]]</f>
        <v>-19546.189999999999</v>
      </c>
      <c r="E248" s="3">
        <f>Public!I248</f>
        <v>0</v>
      </c>
      <c r="F248" s="3">
        <f>Table3[[#This Row],[Section 5. B) 8)]]+Table3[[#This Row],[Section 5. B) 9)]]</f>
        <v>-19546.189999999999</v>
      </c>
    </row>
    <row r="249" spans="1:6" x14ac:dyDescent="0.25">
      <c r="A249" s="1"/>
      <c r="B249" s="1"/>
      <c r="C249" s="19" t="s">
        <v>121</v>
      </c>
      <c r="D249" s="3">
        <f>Table1[[#This Row],[Section 5.B) 8)]]</f>
        <v>0</v>
      </c>
      <c r="E249" s="3">
        <f>Public!I249</f>
        <v>0</v>
      </c>
      <c r="F249" s="3">
        <f>Table3[[#This Row],[Section 5. B) 8)]]+Table3[[#This Row],[Section 5. B) 9)]]</f>
        <v>0</v>
      </c>
    </row>
    <row r="250" spans="1:6" x14ac:dyDescent="0.25">
      <c r="A250" s="1"/>
      <c r="B250" s="1"/>
      <c r="C250" s="19" t="s">
        <v>122</v>
      </c>
      <c r="D250" s="3">
        <f>Table1[[#This Row],[Section 5.B) 8)]]</f>
        <v>0</v>
      </c>
      <c r="E250" s="3">
        <f>Public!I250</f>
        <v>0</v>
      </c>
      <c r="F250" s="3">
        <f>Table3[[#This Row],[Section 5. B) 8)]]+Table3[[#This Row],[Section 5. B) 9)]]</f>
        <v>0</v>
      </c>
    </row>
    <row r="251" spans="1:6" x14ac:dyDescent="0.25">
      <c r="A251" s="1"/>
      <c r="B251" s="1"/>
      <c r="C251" s="19" t="s">
        <v>123</v>
      </c>
      <c r="D251" s="3">
        <f>Table1[[#This Row],[Section 5.B) 8)]]</f>
        <v>-13194.35</v>
      </c>
      <c r="E251" s="3">
        <f>Public!I251</f>
        <v>-109343.73999999999</v>
      </c>
      <c r="F251" s="3">
        <f>Table3[[#This Row],[Section 5. B) 8)]]+Table3[[#This Row],[Section 5. B) 9)]]</f>
        <v>-122538.09</v>
      </c>
    </row>
    <row r="252" spans="1:6" x14ac:dyDescent="0.25">
      <c r="A252" s="1"/>
      <c r="B252" s="1"/>
      <c r="C252" s="19" t="s">
        <v>124</v>
      </c>
      <c r="D252" s="3">
        <f>Table1[[#This Row],[Section 5.B) 8)]]</f>
        <v>-18103.52</v>
      </c>
      <c r="E252" s="3">
        <f>Public!I252</f>
        <v>0</v>
      </c>
      <c r="F252" s="3">
        <f>Table3[[#This Row],[Section 5. B) 8)]]+Table3[[#This Row],[Section 5. B) 9)]]</f>
        <v>-18103.52</v>
      </c>
    </row>
    <row r="253" spans="1:6" x14ac:dyDescent="0.25">
      <c r="A253" s="1"/>
      <c r="B253" s="1"/>
      <c r="C253" s="19" t="s">
        <v>125</v>
      </c>
      <c r="D253" s="3">
        <f>Table1[[#This Row],[Section 5.B) 8)]]</f>
        <v>0</v>
      </c>
      <c r="E253" s="3">
        <f>Public!I253</f>
        <v>0</v>
      </c>
      <c r="F253" s="3">
        <f>Table3[[#This Row],[Section 5. B) 8)]]+Table3[[#This Row],[Section 5. B) 9)]]</f>
        <v>0</v>
      </c>
    </row>
    <row r="254" spans="1:6" x14ac:dyDescent="0.25">
      <c r="A254" s="1"/>
      <c r="B254" s="1"/>
      <c r="C254" s="19" t="s">
        <v>126</v>
      </c>
      <c r="D254" s="3">
        <f>Table1[[#This Row],[Section 5.B) 8)]]</f>
        <v>-79130.559999999998</v>
      </c>
      <c r="E254" s="3">
        <f>Public!I254</f>
        <v>-387218.32</v>
      </c>
      <c r="F254" s="3">
        <f>Table3[[#This Row],[Section 5. B) 8)]]+Table3[[#This Row],[Section 5. B) 9)]]</f>
        <v>-466348.88</v>
      </c>
    </row>
    <row r="255" spans="1:6" x14ac:dyDescent="0.25">
      <c r="A255" s="1"/>
      <c r="B255" s="1"/>
      <c r="C255" s="19" t="s">
        <v>233</v>
      </c>
      <c r="D255" s="3">
        <f>Table1[[#This Row],[Section 5.B) 8)]]</f>
        <v>-64516.56</v>
      </c>
      <c r="E255" s="3">
        <f>Public!I255</f>
        <v>0</v>
      </c>
      <c r="F255" s="3">
        <f>Table3[[#This Row],[Section 5. B) 8)]]+Table3[[#This Row],[Section 5. B) 9)]]</f>
        <v>-64516.56</v>
      </c>
    </row>
    <row r="256" spans="1:6" x14ac:dyDescent="0.25">
      <c r="A256" s="1"/>
      <c r="B256" s="1"/>
      <c r="C256" s="19" t="s">
        <v>127</v>
      </c>
      <c r="D256" s="3">
        <f>Table1[[#This Row],[Section 5.B) 8)]]</f>
        <v>0</v>
      </c>
      <c r="E256" s="3">
        <f>Public!I256</f>
        <v>0</v>
      </c>
      <c r="F256" s="3">
        <f>Table3[[#This Row],[Section 5. B) 8)]]+Table3[[#This Row],[Section 5. B) 9)]]</f>
        <v>0</v>
      </c>
    </row>
    <row r="257" spans="1:6" x14ac:dyDescent="0.25">
      <c r="A257" s="1"/>
      <c r="B257" s="1"/>
      <c r="C257" s="19" t="s">
        <v>252</v>
      </c>
      <c r="D257" s="3">
        <f>Table1[[#This Row],[Section 5.B) 8)]]</f>
        <v>0</v>
      </c>
      <c r="E257" s="3">
        <f>Public!I257</f>
        <v>0</v>
      </c>
      <c r="F257" s="3">
        <f>Table3[[#This Row],[Section 5. B) 8)]]+Table3[[#This Row],[Section 5. B) 9)]]</f>
        <v>0</v>
      </c>
    </row>
    <row r="258" spans="1:6" x14ac:dyDescent="0.25">
      <c r="A258" s="1"/>
      <c r="B258" s="1"/>
      <c r="C258" s="19" t="s">
        <v>129</v>
      </c>
      <c r="D258" s="3">
        <f>Table1[[#This Row],[Section 5.B) 8)]]</f>
        <v>0</v>
      </c>
      <c r="E258" s="3">
        <f>Public!I258</f>
        <v>0</v>
      </c>
      <c r="F258" s="3">
        <f>Table3[[#This Row],[Section 5. B) 8)]]+Table3[[#This Row],[Section 5. B) 9)]]</f>
        <v>0</v>
      </c>
    </row>
    <row r="259" spans="1:6" x14ac:dyDescent="0.25">
      <c r="A259" s="1"/>
      <c r="B259" s="1"/>
      <c r="C259" s="19" t="s">
        <v>128</v>
      </c>
      <c r="D259" s="3">
        <f>Table1[[#This Row],[Section 5.B) 8)]]</f>
        <v>-2711.41</v>
      </c>
      <c r="E259" s="3">
        <f>Public!I259</f>
        <v>-56433.99</v>
      </c>
      <c r="F259" s="3">
        <f>Table3[[#This Row],[Section 5. B) 8)]]+Table3[[#This Row],[Section 5. B) 9)]]</f>
        <v>-59145.399999999994</v>
      </c>
    </row>
    <row r="260" spans="1:6" x14ac:dyDescent="0.25">
      <c r="A260" s="1"/>
      <c r="B260" s="1"/>
      <c r="C260" s="19" t="s">
        <v>130</v>
      </c>
      <c r="D260" s="3">
        <f>Table1[[#This Row],[Section 5.B) 8)]]</f>
        <v>0</v>
      </c>
      <c r="E260" s="3">
        <f>Public!I260</f>
        <v>0</v>
      </c>
      <c r="F260" s="3">
        <f>Table3[[#This Row],[Section 5. B) 8)]]+Table3[[#This Row],[Section 5. B) 9)]]</f>
        <v>0</v>
      </c>
    </row>
    <row r="261" spans="1:6" x14ac:dyDescent="0.25">
      <c r="A261" s="1"/>
      <c r="B261" s="1"/>
      <c r="C261" s="19" t="s">
        <v>131</v>
      </c>
      <c r="D261" s="3">
        <f>Table1[[#This Row],[Section 5.B) 8)]]</f>
        <v>0</v>
      </c>
      <c r="E261" s="3">
        <f>Public!I261</f>
        <v>0</v>
      </c>
      <c r="F261" s="3">
        <f>Table3[[#This Row],[Section 5. B) 8)]]+Table3[[#This Row],[Section 5. B) 9)]]</f>
        <v>0</v>
      </c>
    </row>
    <row r="262" spans="1:6" x14ac:dyDescent="0.25">
      <c r="A262" s="1"/>
      <c r="B262" s="1"/>
      <c r="C262" s="19" t="s">
        <v>132</v>
      </c>
      <c r="D262" s="3">
        <f>Table1[[#This Row],[Section 5.B) 8)]]</f>
        <v>0</v>
      </c>
      <c r="E262" s="3">
        <f>Public!I262</f>
        <v>0</v>
      </c>
      <c r="F262" s="3">
        <f>Table3[[#This Row],[Section 5. B) 8)]]+Table3[[#This Row],[Section 5. B) 9)]]</f>
        <v>0</v>
      </c>
    </row>
    <row r="263" spans="1:6" x14ac:dyDescent="0.25">
      <c r="A263" s="1"/>
      <c r="B263" s="1"/>
      <c r="C263" s="19" t="s">
        <v>133</v>
      </c>
      <c r="D263" s="3">
        <f>Table1[[#This Row],[Section 5.B) 8)]]</f>
        <v>0</v>
      </c>
      <c r="E263" s="3">
        <f>Public!I263</f>
        <v>0</v>
      </c>
      <c r="F263" s="3">
        <f>Table3[[#This Row],[Section 5. B) 8)]]+Table3[[#This Row],[Section 5. B) 9)]]</f>
        <v>0</v>
      </c>
    </row>
    <row r="264" spans="1:6" x14ac:dyDescent="0.25">
      <c r="A264" s="1"/>
      <c r="B264" s="1"/>
      <c r="C264" s="19" t="s">
        <v>134</v>
      </c>
      <c r="D264" s="3">
        <f>Table1[[#This Row],[Section 5.B) 8)]]</f>
        <v>-287.57</v>
      </c>
      <c r="E264" s="3">
        <f>Public!I264</f>
        <v>-151617.85</v>
      </c>
      <c r="F264" s="3">
        <f>Table3[[#This Row],[Section 5. B) 8)]]+Table3[[#This Row],[Section 5. B) 9)]]</f>
        <v>-151905.42000000001</v>
      </c>
    </row>
    <row r="265" spans="1:6" x14ac:dyDescent="0.25">
      <c r="A265" s="1"/>
      <c r="B265" s="1"/>
      <c r="C265" s="19" t="s">
        <v>253</v>
      </c>
      <c r="D265" s="3">
        <f>Table1[[#This Row],[Section 5.B) 8)]]</f>
        <v>0</v>
      </c>
      <c r="E265" s="3">
        <f>Public!I265</f>
        <v>0</v>
      </c>
      <c r="F265" s="3">
        <f>Table3[[#This Row],[Section 5. B) 8)]]+Table3[[#This Row],[Section 5. B) 9)]]</f>
        <v>0</v>
      </c>
    </row>
    <row r="266" spans="1:6" x14ac:dyDescent="0.25">
      <c r="A266" s="1"/>
      <c r="B266" s="1"/>
      <c r="C266" s="19" t="s">
        <v>135</v>
      </c>
      <c r="D266" s="3">
        <f>Table1[[#This Row],[Section 5.B) 8)]]</f>
        <v>-60327.13</v>
      </c>
      <c r="E266" s="3">
        <f>Public!I266</f>
        <v>-102506.27</v>
      </c>
      <c r="F266" s="3">
        <f>Table3[[#This Row],[Section 5. B) 8)]]+Table3[[#This Row],[Section 5. B) 9)]]</f>
        <v>-162833.4</v>
      </c>
    </row>
    <row r="267" spans="1:6" x14ac:dyDescent="0.25">
      <c r="A267" s="1"/>
      <c r="B267" s="1"/>
      <c r="C267" s="19" t="s">
        <v>248</v>
      </c>
      <c r="D267" s="3">
        <f>Table1[[#This Row],[Section 5.B) 8)]]</f>
        <v>-15019.869999999999</v>
      </c>
      <c r="E267" s="3">
        <f>Public!I267</f>
        <v>0</v>
      </c>
      <c r="F267" s="3">
        <f>Table3[[#This Row],[Section 5. B) 8)]]+Table3[[#This Row],[Section 5. B) 9)]]</f>
        <v>-15019.869999999999</v>
      </c>
    </row>
    <row r="268" spans="1:6" x14ac:dyDescent="0.25">
      <c r="A268" s="1"/>
      <c r="B268" s="1"/>
      <c r="C268" s="19" t="s">
        <v>136</v>
      </c>
      <c r="D268" s="3">
        <f>Table1[[#This Row],[Section 5.B) 8)]]</f>
        <v>0</v>
      </c>
      <c r="E268" s="3">
        <f>Public!I268</f>
        <v>-1076.43</v>
      </c>
      <c r="F268" s="3">
        <f>Table3[[#This Row],[Section 5. B) 8)]]+Table3[[#This Row],[Section 5. B) 9)]]</f>
        <v>-1076.43</v>
      </c>
    </row>
    <row r="269" spans="1:6" x14ac:dyDescent="0.25">
      <c r="A269" s="1"/>
      <c r="B269" s="1"/>
      <c r="C269" s="19" t="s">
        <v>137</v>
      </c>
      <c r="D269" s="3">
        <f>Table1[[#This Row],[Section 5.B) 8)]]</f>
        <v>0</v>
      </c>
      <c r="E269" s="3">
        <f>Public!I269</f>
        <v>0</v>
      </c>
      <c r="F269" s="3">
        <f>Table3[[#This Row],[Section 5. B) 8)]]+Table3[[#This Row],[Section 5. B) 9)]]</f>
        <v>0</v>
      </c>
    </row>
    <row r="270" spans="1:6" x14ac:dyDescent="0.25">
      <c r="A270" s="1"/>
      <c r="B270" s="1"/>
      <c r="C270" s="19" t="s">
        <v>138</v>
      </c>
      <c r="D270" s="3">
        <f>Table1[[#This Row],[Section 5.B) 8)]]</f>
        <v>-5314.27</v>
      </c>
      <c r="E270" s="3">
        <f>Public!I270</f>
        <v>0</v>
      </c>
      <c r="F270" s="3">
        <f>Table3[[#This Row],[Section 5. B) 8)]]+Table3[[#This Row],[Section 5. B) 9)]]</f>
        <v>-5314.27</v>
      </c>
    </row>
    <row r="271" spans="1:6" x14ac:dyDescent="0.25">
      <c r="A271" s="1"/>
      <c r="B271" s="1"/>
      <c r="C271" s="19" t="s">
        <v>139</v>
      </c>
      <c r="D271" s="3">
        <f>Table1[[#This Row],[Section 5.B) 8)]]</f>
        <v>-57090.229999999996</v>
      </c>
      <c r="E271" s="3">
        <f>Public!I271</f>
        <v>0</v>
      </c>
      <c r="F271" s="3">
        <f>Table3[[#This Row],[Section 5. B) 8)]]+Table3[[#This Row],[Section 5. B) 9)]]</f>
        <v>-57090.229999999996</v>
      </c>
    </row>
    <row r="272" spans="1:6" s="5" customFormat="1" x14ac:dyDescent="0.25">
      <c r="C272" s="14" t="s">
        <v>260</v>
      </c>
      <c r="D272" s="15">
        <f>SUM(D8:D271)</f>
        <v>-9254414.6199999936</v>
      </c>
      <c r="E272" s="15">
        <f>SUM(E8:E271)</f>
        <v>-3945813.3400000017</v>
      </c>
      <c r="F272" s="15">
        <f>SUM(F8:F271)</f>
        <v>-13200227.960000005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F489FA263FB5543BC7163C05C51A54B" ma:contentTypeVersion="8" ma:contentTypeDescription="Create a new document." ma:contentTypeScope="" ma:versionID="1d98fc9c3a9165fdc33806bcbef44222">
  <xsd:schema xmlns:xsd="http://www.w3.org/2001/XMLSchema" xmlns:xs="http://www.w3.org/2001/XMLSchema" xmlns:p="http://schemas.microsoft.com/office/2006/metadata/properties" xmlns:ns1="http://schemas.microsoft.com/sharepoint/v3" xmlns:ns3="5ca6cff0-282a-474a-8a9a-e57004c19a3a" targetNamespace="http://schemas.microsoft.com/office/2006/metadata/properties" ma:root="true" ma:fieldsID="83e44f68daf2f750b428c7bc89a731f6" ns1:_="" ns3:_="">
    <xsd:import namespace="http://schemas.microsoft.com/sharepoint/v3"/>
    <xsd:import namespace="5ca6cff0-282a-474a-8a9a-e57004c19a3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4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5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ca6cff0-282a-474a-8a9a-e57004c19a3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6D7DA29-1659-48F7-8F97-58CA2AD5F363}">
  <ds:schemaRefs>
    <ds:schemaRef ds:uri="http://purl.org/dc/elements/1.1/"/>
    <ds:schemaRef ds:uri="http://schemas.microsoft.com/office/infopath/2007/PartnerControls"/>
    <ds:schemaRef ds:uri="http://www.w3.org/XML/1998/namespace"/>
    <ds:schemaRef ds:uri="http://schemas.microsoft.com/office/2006/documentManagement/types"/>
    <ds:schemaRef ds:uri="5ca6cff0-282a-474a-8a9a-e57004c19a3a"/>
    <ds:schemaRef ds:uri="http://purl.org/dc/dcmitype/"/>
    <ds:schemaRef ds:uri="http://schemas.microsoft.com/sharepoint/v3"/>
    <ds:schemaRef ds:uri="http://schemas.openxmlformats.org/package/2006/metadata/core-properties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635D0637-94F8-4943-8F7C-40D5242D98E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92E6829-4F92-4BE3-B063-FDA3D9E1ED0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5ca6cff0-282a-474a-8a9a-e57004c19a3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Private</vt:lpstr>
      <vt:lpstr>Public</vt:lpstr>
      <vt:lpstr>Priv and Public</vt:lpstr>
    </vt:vector>
  </TitlesOfParts>
  <Company>State of Maine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Beaudoin, Suzan</dc:creator>
  <cp:lastModifiedBy>Gravelle, Paula B</cp:lastModifiedBy>
  <cp:lastPrinted>2016-05-17T14:28:04Z</cp:lastPrinted>
  <dcterms:created xsi:type="dcterms:W3CDTF">2013-06-25T11:20:00Z</dcterms:created>
  <dcterms:modified xsi:type="dcterms:W3CDTF">2020-04-22T13:08:51Z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0x0101008F489FA263FB5543BC7163C05C51A54B</vt:lpwstr>
  </property>
</Properties>
</file>