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2" yWindow="156" windowWidth="13608" windowHeight="7728" activeTab="0"/>
  </bookViews>
  <sheets>
    <sheet name="798-p1" sheetId="1" r:id="rId1"/>
    <sheet name="798-p2" sheetId="2" r:id="rId2"/>
    <sheet name="798A" sheetId="3" r:id="rId3"/>
  </sheets>
  <externalReferences>
    <externalReference r:id="rId6"/>
  </externalReferences>
  <definedNames>
    <definedName name="Current_FY">#REF!</definedName>
    <definedName name="Current_Month">#REF!</definedName>
    <definedName name="Data_Warehouse_Feed">#REF!</definedName>
    <definedName name="NSA_YTD_Actuals_Total">#REF!</definedName>
    <definedName name="September_Submission">#REF!</definedName>
    <definedName name="Shading_Indicator">#REF!</definedName>
  </definedNames>
  <calcPr fullCalcOnLoad="1"/>
</workbook>
</file>

<file path=xl/comments1.xml><?xml version="1.0" encoding="utf-8"?>
<comments xmlns="http://schemas.openxmlformats.org/spreadsheetml/2006/main">
  <authors>
    <author>John Booth</author>
  </authors>
  <commentList>
    <comment ref="D46" authorId="0">
      <text>
        <r>
          <rPr>
            <b/>
            <sz val="8"/>
            <rFont val="Tahoma"/>
            <family val="2"/>
          </rPr>
          <t>Bruce Brown:</t>
        </r>
        <r>
          <rPr>
            <sz val="8"/>
            <rFont val="Tahoma"/>
            <family val="2"/>
          </rPr>
          <t xml:space="preserve">
In September, UO is set equal to balance of budget so Est. Future Monthly Oblig. = 0</t>
        </r>
      </text>
    </comment>
    <comment ref="C110" authorId="0">
      <text>
        <r>
          <rPr>
            <sz val="8"/>
            <rFont val="Tahoma"/>
            <family val="2"/>
          </rPr>
          <t>Does not feed up to the 798 main report</t>
        </r>
      </text>
    </comment>
  </commentList>
</comments>
</file>

<file path=xl/sharedStrings.xml><?xml version="1.0" encoding="utf-8"?>
<sst xmlns="http://schemas.openxmlformats.org/spreadsheetml/2006/main" count="347" uniqueCount="211">
  <si>
    <t xml:space="preserve">U. S. DEPARTMENT OF AGRICULTURE - FOOD AND NUTRITION SERVICE </t>
  </si>
  <si>
    <t>Page 1</t>
  </si>
  <si>
    <t>WIC FINANCIAL MANAGEMENT AND PARTICIPATION REPORT</t>
  </si>
  <si>
    <t>According to the Paperwork Reduction Act of 1995, no persons are required to respond to a collection unless it displays a valid OMB control number.  The valid OMB control number for this information collection is 0584-0045.</t>
  </si>
  <si>
    <t>The time required to complete this collection is estimated to average 3.1 hours per response, including the time to review instructions, search existing data resources, gather the data needed, and complete and review the information collection.</t>
  </si>
  <si>
    <t>STATE</t>
  </si>
  <si>
    <t>LOC</t>
  </si>
  <si>
    <t>REPORT MONTH/CALENDAR YEAR</t>
  </si>
  <si>
    <t>DATE SUBMITTED</t>
  </si>
  <si>
    <t>SEVEN DIGIT CODE</t>
  </si>
  <si>
    <t>DATE RECEIVED IN R/O</t>
  </si>
  <si>
    <t>DATE ENTERED IN SYSTEM</t>
  </si>
  <si>
    <t>Food Obligation Estimates</t>
  </si>
  <si>
    <t>October</t>
  </si>
  <si>
    <t>November</t>
  </si>
  <si>
    <t>December</t>
  </si>
  <si>
    <t>January</t>
  </si>
  <si>
    <t>February</t>
  </si>
  <si>
    <t>March</t>
  </si>
  <si>
    <t>April</t>
  </si>
  <si>
    <t>May</t>
  </si>
  <si>
    <t>June</t>
  </si>
  <si>
    <t>July</t>
  </si>
  <si>
    <t>August</t>
  </si>
  <si>
    <t>September</t>
  </si>
  <si>
    <t>YTD Total</t>
  </si>
  <si>
    <t xml:space="preserve">Actual Food Outlays </t>
  </si>
  <si>
    <t>Federal Participation</t>
  </si>
  <si>
    <t>15.a.  Women Pregnant</t>
  </si>
  <si>
    <t>17.  Children</t>
  </si>
  <si>
    <t>18.  Total</t>
  </si>
  <si>
    <t>Estimated Total Participation</t>
  </si>
  <si>
    <t xml:space="preserve">19.  Gross Outlays </t>
  </si>
  <si>
    <t>20.  Unliquidated Obligations</t>
  </si>
  <si>
    <t>21.  Gross Outlays &amp; Unliq.</t>
  </si>
  <si>
    <t>22.  Program Income</t>
  </si>
  <si>
    <t>23.  Postpymt Vendor Collections</t>
  </si>
  <si>
    <t>24.  Participant Collections</t>
  </si>
  <si>
    <t>25.  Other Credits</t>
  </si>
  <si>
    <t>26.  Net Federal Outlays &amp; Unliq.</t>
  </si>
  <si>
    <t>27.  Est. Future Month(s) Oblig.</t>
  </si>
  <si>
    <t>28.  Annual Net Federal Cost</t>
  </si>
  <si>
    <t>FORM APPROVED OMB NO. 0584-0045</t>
  </si>
  <si>
    <t xml:space="preserve">    WIC FINANCIAL MANAGEMENT AND PARTICIPATION REPORT</t>
  </si>
  <si>
    <t>Page 2</t>
  </si>
  <si>
    <t>Remember to</t>
  </si>
  <si>
    <t>COST CATEGORY</t>
  </si>
  <si>
    <t>Enter a Minus SIGN (-)</t>
  </si>
  <si>
    <t>(A)</t>
  </si>
  <si>
    <t>(B)</t>
  </si>
  <si>
    <t>(C)</t>
  </si>
  <si>
    <t>TRANSACTION</t>
  </si>
  <si>
    <t>for Negative Numbers</t>
  </si>
  <si>
    <t>FOOD</t>
  </si>
  <si>
    <t>NSA</t>
  </si>
  <si>
    <t>TOTAL</t>
  </si>
  <si>
    <t>29.  Formula Grant</t>
  </si>
  <si>
    <t>30.  Prior Year Spending Options:</t>
  </si>
  <si>
    <t xml:space="preserve">     a. Spendforward from Prior Year</t>
  </si>
  <si>
    <t xml:space="preserve">     b. Backspend to Prior Year</t>
  </si>
  <si>
    <t>31.  Subtotal (29 plus 30)</t>
  </si>
  <si>
    <t>32. Annual Net Federal Cost</t>
  </si>
  <si>
    <t>33. Balance Before Application of Prepayment</t>
  </si>
  <si>
    <t xml:space="preserve">      Vendor Collections (31 minus 32)</t>
  </si>
  <si>
    <t>34. Prepayment Vendor Collections Applied to NSA</t>
  </si>
  <si>
    <t>35. Balance Before Conversion (33 plus 34)</t>
  </si>
  <si>
    <t>36.  Conversion:</t>
  </si>
  <si>
    <t xml:space="preserve">       a.Food to NSA</t>
  </si>
  <si>
    <t xml:space="preserve">       b.NSA to Food</t>
  </si>
  <si>
    <t>37. Balance After Conversion (35 plus 36)</t>
  </si>
  <si>
    <t>38. Current Year Spending Options:</t>
  </si>
  <si>
    <t xml:space="preserve">      a.Spendforward to Following Year</t>
  </si>
  <si>
    <t xml:space="preserve">      b.Backspend from Following Year</t>
  </si>
  <si>
    <t xml:space="preserve">39. Results of Report Year Program </t>
  </si>
  <si>
    <t xml:space="preserve">     Operations (37 plus 38)</t>
  </si>
  <si>
    <t>40. Preliminary Recoveries/Cash Transfers</t>
  </si>
  <si>
    <t xml:space="preserve">      a.Preliminary Recoveries</t>
  </si>
  <si>
    <t xml:space="preserve">      c.Total Recoveries/Cash Transfers</t>
  </si>
  <si>
    <t>41. Federal Funds to be Recovered (Restored)</t>
  </si>
  <si>
    <t xml:space="preserve">      (39 plus 40c)</t>
  </si>
  <si>
    <t>Explanatory Notes:</t>
  </si>
  <si>
    <t>42.  Funds Spent for Breast Pumps</t>
  </si>
  <si>
    <t>43.  Portion of Spendforward to Following Year</t>
  </si>
  <si>
    <t xml:space="preserve">       Attributable to Vendor/Part. Collections</t>
  </si>
  <si>
    <t>Certification:</t>
  </si>
  <si>
    <t>Typed Name and Title of Certifying Officer</t>
  </si>
  <si>
    <t xml:space="preserve">I certify to the best of my knowledge and belief that the report </t>
  </si>
  <si>
    <t>Signature</t>
  </si>
  <si>
    <t>is correct and that all outlays and unliquidated obligations are</t>
  </si>
  <si>
    <t>for the purposes set forth in the award document.</t>
  </si>
  <si>
    <t>Telephone Number</t>
  </si>
  <si>
    <t>FORM FNS-798 (05-2000)</t>
  </si>
  <si>
    <t>ADDENDUM TO WIC PROGRAM ANNUAL CLOSEOUT REPORT - NSA EXPENDITURES</t>
  </si>
  <si>
    <t>Public reporting burden for this collection of Information is estimated to average .50 hours for minutes per response, including the time for reviewing instructions,</t>
  </si>
  <si>
    <t>searching existing data sources, gathering and maintaining the data needed and completing and reviewing the collection of Information.  Send comments regarding this</t>
  </si>
  <si>
    <t>burden estimate or any other aspect of this collection of Information, including suggestions for reducing this burden, to the Department of Agriculture, Clearance</t>
  </si>
  <si>
    <t xml:space="preserve">Officer, OIRM, Room 404-W, Washington, D.C.  20250; and to the Office of Information and Regulatory Affairs, Office of Management and Budget, Washington, </t>
  </si>
  <si>
    <t>D.C.  20503.</t>
  </si>
  <si>
    <t>1.  STATE AGENCY NAME</t>
  </si>
  <si>
    <t>2.  7-DIGIT CODE</t>
  </si>
  <si>
    <t>3.  PERIOD COVERED</t>
  </si>
  <si>
    <t>FROM</t>
  </si>
  <si>
    <t>Augusta, ME  04333</t>
  </si>
  <si>
    <t>4.  FISCAL YEAR</t>
  </si>
  <si>
    <t>TO</t>
  </si>
  <si>
    <t>STATE LEVEL EXPENDITURES</t>
  </si>
  <si>
    <t>LOCAL LEVEL EXPENDITURES</t>
  </si>
  <si>
    <t>5.  FUNCTIONS/</t>
  </si>
  <si>
    <t xml:space="preserve">    ACTIVITIES</t>
  </si>
  <si>
    <t>Gen'l</t>
  </si>
  <si>
    <t>Client</t>
  </si>
  <si>
    <t>Nutrition</t>
  </si>
  <si>
    <t>Breast</t>
  </si>
  <si>
    <t>Admin.</t>
  </si>
  <si>
    <t>Services</t>
  </si>
  <si>
    <t>Education</t>
  </si>
  <si>
    <t>Feeding</t>
  </si>
  <si>
    <t>Admin</t>
  </si>
  <si>
    <t>Total</t>
  </si>
  <si>
    <t>a.  Total Federal</t>
  </si>
  <si>
    <t xml:space="preserve">     Outlays</t>
  </si>
  <si>
    <t xml:space="preserve"> </t>
  </si>
  <si>
    <t xml:space="preserve">b.  Total State </t>
  </si>
  <si>
    <t xml:space="preserve">    Outlays</t>
  </si>
  <si>
    <t xml:space="preserve">    (Optional)</t>
  </si>
  <si>
    <t>6.  Indirect Expense</t>
  </si>
  <si>
    <t xml:space="preserve">  b.  Rate:</t>
  </si>
  <si>
    <t xml:space="preserve">  Signature of Certifying Official</t>
  </si>
  <si>
    <t>a.  Type of Rate</t>
  </si>
  <si>
    <t>(Place an "X" in appropriate box)</t>
  </si>
  <si>
    <t xml:space="preserve">  c.  Base SE:</t>
  </si>
  <si>
    <t xml:space="preserve">  Name and Title</t>
  </si>
  <si>
    <t xml:space="preserve">  Provisional</t>
  </si>
  <si>
    <t>WIC Program</t>
  </si>
  <si>
    <t xml:space="preserve">  Predetermined</t>
  </si>
  <si>
    <t xml:space="preserve">  d.  Amount:</t>
  </si>
  <si>
    <t xml:space="preserve">  Date Report Submitted</t>
  </si>
  <si>
    <t>(Include Area Code)</t>
  </si>
  <si>
    <t xml:space="preserve">  Fixed</t>
  </si>
  <si>
    <t>207-287-5342</t>
  </si>
  <si>
    <t>N</t>
  </si>
  <si>
    <t>Jun</t>
  </si>
  <si>
    <t>Department of Health and Human Services</t>
  </si>
  <si>
    <t>Maine CDC - WIC Program</t>
  </si>
  <si>
    <t>Key Plaza - 286 Water Street, 6th Floor</t>
  </si>
  <si>
    <t xml:space="preserve">FEDERAL FISCAL YEAR         </t>
  </si>
  <si>
    <t>1.   Adjusted Gross Obligations</t>
  </si>
  <si>
    <t>2.   Estimated Rebates</t>
  </si>
  <si>
    <t>3.   Net Federal Obligations</t>
  </si>
  <si>
    <t>4.   Gross Outlays</t>
  </si>
  <si>
    <t>5.   Unliquidated Obligations</t>
  </si>
  <si>
    <t>6.   Gross Outlays &amp; Unliq.</t>
  </si>
  <si>
    <t>7.   Rebates Billed</t>
  </si>
  <si>
    <t>8.   Program Income</t>
  </si>
  <si>
    <t xml:space="preserve">9.   Postpymt Vendor Collections </t>
  </si>
  <si>
    <t>10. Participant Collections</t>
  </si>
  <si>
    <t>11. Other Credits</t>
  </si>
  <si>
    <t>12. Net Federal Outlays &amp; Unliq.</t>
  </si>
  <si>
    <t>13. Month Closed Out (Y/N)</t>
  </si>
  <si>
    <t>14. Annual Net Federal Cost</t>
  </si>
  <si>
    <t>Estimates Detail (Models)</t>
  </si>
  <si>
    <t>YTD Avg.</t>
  </si>
  <si>
    <t>Key Averages (Actuals)</t>
  </si>
  <si>
    <t>Food Package Cost / Participant</t>
  </si>
  <si>
    <t>Food Package Cost / Participant (Adj.)</t>
  </si>
  <si>
    <t>Rebate per Infant</t>
  </si>
  <si>
    <t>Participation Model</t>
  </si>
  <si>
    <t>Last Year's Participation</t>
  </si>
  <si>
    <t>Participation Adjustment Factor</t>
  </si>
  <si>
    <t>Food Obligation Model</t>
  </si>
  <si>
    <t>Estimated Food Package / Participant</t>
  </si>
  <si>
    <t>Addl. Obligations –</t>
  </si>
  <si>
    <t>Estimated Gross Food Obligations</t>
  </si>
  <si>
    <t>Rebate Model</t>
  </si>
  <si>
    <t>Infants as a percentage of Caseload</t>
  </si>
  <si>
    <t xml:space="preserve">Rebate Adjust. – </t>
  </si>
  <si>
    <t>Estimated Rebates</t>
  </si>
  <si>
    <t>Actuals Detail</t>
  </si>
  <si>
    <t>Gross Food Outlays Detail</t>
  </si>
  <si>
    <t>Issue Month</t>
  </si>
  <si>
    <t>First Month</t>
  </si>
  <si>
    <t>Second Month</t>
  </si>
  <si>
    <t>Total Redeemed</t>
  </si>
  <si>
    <t>Unmatched Redemption</t>
  </si>
  <si>
    <t>Breastpump Reimbursement</t>
  </si>
  <si>
    <t>Grand Total</t>
  </si>
  <si>
    <t>Rebates Billed Detail</t>
  </si>
  <si>
    <t>Month in which Rebateable Checks Redeemed</t>
  </si>
  <si>
    <t>Month Issued</t>
  </si>
  <si>
    <t>Total Issued</t>
  </si>
  <si>
    <t>Total Billed</t>
  </si>
  <si>
    <t>Amount Received</t>
  </si>
  <si>
    <t>Date Notified</t>
  </si>
  <si>
    <t>Vendor Collections</t>
  </si>
  <si>
    <t>Actual Amounts Collected</t>
  </si>
  <si>
    <r>
      <t xml:space="preserve">      b.Cash Transfers In </t>
    </r>
    <r>
      <rPr>
        <sz val="8"/>
        <color indexed="10"/>
        <rFont val="Arial"/>
        <family val="2"/>
      </rPr>
      <t>(Out)</t>
    </r>
  </si>
  <si>
    <t xml:space="preserve">44. Average migrant Participation (July-June) </t>
  </si>
  <si>
    <t>Migrants</t>
  </si>
  <si>
    <t>Maine</t>
  </si>
  <si>
    <t>Lisa Hodgkins, Director</t>
  </si>
  <si>
    <t xml:space="preserve">     b.  Women Fully Breastfeeding</t>
  </si>
  <si>
    <t xml:space="preserve">     c.  Women Partially Breastfeeding</t>
  </si>
  <si>
    <t xml:space="preserve">     d.  Women Postpartum</t>
  </si>
  <si>
    <t xml:space="preserve">     e.  Total Women</t>
  </si>
  <si>
    <t>16. a.  Infants fully Breastfeeding</t>
  </si>
  <si>
    <t xml:space="preserve">      b.  Infants partially Breastfeeding</t>
  </si>
  <si>
    <t xml:space="preserve">      c.  Infants formula feeding</t>
  </si>
  <si>
    <t xml:space="preserve">      d. Total Infants</t>
  </si>
  <si>
    <t>NSA Costs</t>
  </si>
  <si>
    <t>MONTHLY REPORT</t>
  </si>
  <si>
    <t>Redeemed In =&gt;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</si>
</sst>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quot;#,##0"/>
    <numFmt numFmtId="167" formatCode="m/d/yy;@"/>
    <numFmt numFmtId="168" formatCode="mmmm"/>
  </numFmts>
  <fonts count="50">
    <font>
      <sz val="10"/>
      <name val="Arial"/>
      <family val="0"/>
    </font>
    <font>
      <sz val="11"/>
      <color indexed="8"/>
      <name val="Calibri"/>
      <family val="2"/>
    </font>
    <font>
      <b/>
      <sz val="10"/>
      <name val="Arial"/>
      <family val="2"/>
    </font>
    <font>
      <sz val="8"/>
      <color indexed="12"/>
      <name val="Arial"/>
      <family val="2"/>
    </font>
    <font>
      <i/>
      <sz val="8"/>
      <color indexed="12"/>
      <name val="Arial"/>
      <family val="2"/>
    </font>
    <font>
      <b/>
      <sz val="8"/>
      <color indexed="12"/>
      <name val="Arial"/>
      <family val="2"/>
    </font>
    <font>
      <sz val="10"/>
      <color indexed="12"/>
      <name val="Arial"/>
      <family val="2"/>
    </font>
    <font>
      <sz val="8"/>
      <name val="Arial"/>
      <family val="2"/>
    </font>
    <font>
      <b/>
      <sz val="12"/>
      <color indexed="12"/>
      <name val="Arial"/>
      <family val="2"/>
    </font>
    <font>
      <b/>
      <sz val="8"/>
      <name val="Arial"/>
      <family val="2"/>
    </font>
    <font>
      <u val="single"/>
      <sz val="10"/>
      <color indexed="12"/>
      <name val="Arial"/>
      <family val="2"/>
    </font>
    <font>
      <sz val="8"/>
      <name val="Tahoma"/>
      <family val="2"/>
    </font>
    <font>
      <b/>
      <sz val="8"/>
      <name val="Tahoma"/>
      <family val="2"/>
    </font>
    <font>
      <sz val="12"/>
      <color indexed="12"/>
      <name val="Arial"/>
      <family val="2"/>
    </font>
    <font>
      <b/>
      <sz val="8"/>
      <color indexed="12"/>
      <name val="Times New Roman"/>
      <family val="1"/>
    </font>
    <font>
      <b/>
      <u val="single"/>
      <sz val="8"/>
      <color indexed="12"/>
      <name val="Arial"/>
      <family val="2"/>
    </font>
    <font>
      <b/>
      <sz val="10"/>
      <color indexed="12"/>
      <name val="Arial"/>
      <family val="2"/>
    </font>
    <font>
      <sz val="9"/>
      <color indexed="12"/>
      <name val="Arial"/>
      <family val="2"/>
    </font>
    <font>
      <b/>
      <sz val="8"/>
      <color indexed="10"/>
      <name val="Arial"/>
      <family val="2"/>
    </font>
    <font>
      <sz val="8"/>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bottom/>
    </border>
    <border>
      <left style="thick"/>
      <right/>
      <top style="medium"/>
      <bottom/>
    </border>
    <border>
      <left style="medium"/>
      <right/>
      <top style="double"/>
      <bottom style="thin"/>
    </border>
    <border>
      <left style="thin"/>
      <right/>
      <top/>
      <bottom/>
    </border>
    <border>
      <left style="thin"/>
      <right style="thin"/>
      <top style="thin"/>
      <bottom style="thin"/>
    </border>
    <border>
      <left/>
      <right style="thin"/>
      <top/>
      <bottom/>
    </border>
    <border>
      <left style="thin"/>
      <right/>
      <top/>
      <bottom style="thin"/>
    </border>
    <border>
      <left style="thin"/>
      <right/>
      <top style="thin"/>
      <bottom style="thin"/>
    </border>
    <border>
      <left/>
      <right/>
      <top/>
      <bottom style="mediu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color indexed="8"/>
      </top>
      <bottom/>
    </border>
    <border>
      <left style="double"/>
      <right style="thin"/>
      <top style="thin"/>
      <bottom style="thin"/>
    </border>
    <border>
      <left/>
      <right/>
      <top style="thin"/>
      <bottom style="thin"/>
    </border>
    <border>
      <left/>
      <right style="thin"/>
      <top style="thin"/>
      <bottom style="thin"/>
    </border>
    <border>
      <left style="thin"/>
      <right style="thin"/>
      <top/>
      <bottom/>
    </border>
    <border>
      <left/>
      <right/>
      <top style="thick">
        <color indexed="18"/>
      </top>
      <bottom style="thick">
        <color indexed="18"/>
      </bottom>
    </border>
    <border>
      <left style="medium"/>
      <right style="medium"/>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bottom/>
    </border>
    <border>
      <left style="medium"/>
      <right style="thin"/>
      <top/>
      <bottom style="thin"/>
    </border>
    <border>
      <left style="thin"/>
      <right style="thin"/>
      <top/>
      <bottom style="thin"/>
    </border>
    <border>
      <left style="medium"/>
      <right/>
      <top style="thin"/>
      <bottom style="thin"/>
    </border>
    <border>
      <left style="medium"/>
      <right style="medium"/>
      <top/>
      <bottom style="medium"/>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style="medium"/>
      <right/>
      <top style="thin"/>
      <bottom/>
    </border>
    <border>
      <left style="thin"/>
      <right style="thin"/>
      <top style="thin"/>
      <bottom/>
    </border>
    <border>
      <left style="medium"/>
      <right style="medium"/>
      <top style="double"/>
      <bottom style="medium"/>
    </border>
    <border>
      <left style="medium"/>
      <right/>
      <top style="double"/>
      <bottom style="medium"/>
    </border>
    <border>
      <left/>
      <right style="thin"/>
      <top style="double"/>
      <bottom style="medium"/>
    </border>
    <border>
      <left style="thin"/>
      <right style="thin"/>
      <top style="double"/>
      <bottom style="medium"/>
    </border>
    <border>
      <left style="thin"/>
      <right/>
      <top style="double"/>
      <bottom style="medium"/>
    </border>
    <border>
      <left style="thin"/>
      <right/>
      <top style="thin"/>
      <bottom style="double"/>
    </border>
    <border>
      <left/>
      <right/>
      <top style="thick">
        <color indexed="12"/>
      </top>
      <bottom/>
    </border>
    <border>
      <left style="medium"/>
      <right style="thin"/>
      <top style="medium"/>
      <bottom style="medium"/>
    </border>
    <border>
      <left style="double"/>
      <right style="medium"/>
      <top style="medium"/>
      <bottom style="medium"/>
    </border>
    <border>
      <left style="medium"/>
      <right style="medium"/>
      <top style="medium"/>
      <bottom/>
    </border>
    <border>
      <left style="medium"/>
      <right/>
      <top/>
      <bottom style="thin"/>
    </border>
    <border>
      <left style="thin"/>
      <right style="thin"/>
      <top style="medium"/>
      <bottom style="thin"/>
    </border>
    <border>
      <left style="double"/>
      <right style="medium"/>
      <top/>
      <bottom style="thin"/>
    </border>
    <border>
      <left style="medium"/>
      <right style="medium"/>
      <top style="double"/>
      <bottom/>
    </border>
    <border>
      <left/>
      <right style="thin"/>
      <top style="double"/>
      <bottom style="thin"/>
    </border>
    <border>
      <left style="thin"/>
      <right style="thin"/>
      <top style="double"/>
      <bottom style="thin"/>
    </border>
    <border>
      <left style="thin"/>
      <right/>
      <top style="double"/>
      <bottom style="thin"/>
    </border>
    <border>
      <left style="double"/>
      <right style="medium"/>
      <top style="double"/>
      <bottom style="thin"/>
    </border>
    <border>
      <left style="double"/>
      <right style="medium"/>
      <top style="double"/>
      <bottom style="medium"/>
    </border>
    <border>
      <left style="thin"/>
      <right/>
      <top style="medium"/>
      <bottom style="thin"/>
    </border>
    <border>
      <left/>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double"/>
      <right style="medium"/>
      <top style="thin"/>
      <bottom style="medium"/>
    </border>
    <border>
      <left style="double"/>
      <right style="medium"/>
      <top/>
      <bottom/>
    </border>
    <border>
      <left style="thin"/>
      <right style="medium"/>
      <top style="double"/>
      <bottom style="thin"/>
    </border>
    <border>
      <left style="thin"/>
      <right style="medium"/>
      <top style="thin"/>
      <bottom style="thin"/>
    </border>
    <border>
      <left style="thin"/>
      <right style="medium"/>
      <top style="thin"/>
      <bottom style="medium"/>
    </border>
    <border>
      <left style="medium">
        <color indexed="10"/>
      </left>
      <right style="medium">
        <color indexed="10"/>
      </right>
      <top style="medium">
        <color indexed="10"/>
      </top>
      <bottom style="medium">
        <color indexed="10"/>
      </bottom>
    </border>
    <border>
      <left style="thin"/>
      <right style="thin"/>
      <top style="medium">
        <color indexed="10"/>
      </top>
      <bottom style="thin"/>
    </border>
    <border>
      <left style="thin"/>
      <right style="thin"/>
      <top style="thin"/>
      <bottom style="medium">
        <color indexed="10"/>
      </bottom>
    </border>
    <border>
      <left style="thin"/>
      <right/>
      <top/>
      <bottom style="double"/>
    </border>
    <border>
      <left/>
      <right/>
      <top/>
      <bottom style="double"/>
    </border>
    <border>
      <left style="thin"/>
      <right style="thin"/>
      <top/>
      <bottom style="double"/>
    </border>
    <border>
      <left/>
      <right/>
      <top style="thin"/>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66" fontId="3" fillId="33" borderId="9" applyNumberFormat="0" applyFont="0" applyBorder="0" applyAlignment="0">
      <protection/>
    </xf>
    <xf numFmtId="0" fontId="5" fillId="33" borderId="10" applyNumberFormat="0" applyBorder="0" applyAlignment="0">
      <protection/>
    </xf>
    <xf numFmtId="0" fontId="48" fillId="0" borderId="0" applyNumberFormat="0" applyFill="0" applyBorder="0" applyAlignment="0" applyProtection="0"/>
    <xf numFmtId="0" fontId="5" fillId="34" borderId="11" applyNumberFormat="0" applyBorder="0" applyAlignment="0">
      <protection/>
    </xf>
    <xf numFmtId="0" fontId="49" fillId="0" borderId="0" applyNumberFormat="0" applyFill="0" applyBorder="0" applyAlignment="0" applyProtection="0"/>
  </cellStyleXfs>
  <cellXfs count="376">
    <xf numFmtId="0" fontId="0" fillId="0" borderId="0" xfId="0" applyAlignment="1">
      <alignment/>
    </xf>
    <xf numFmtId="0" fontId="3" fillId="0" borderId="0" xfId="0" applyFont="1" applyAlignment="1">
      <alignment/>
    </xf>
    <xf numFmtId="0" fontId="3" fillId="0" borderId="12" xfId="0" applyFont="1" applyBorder="1" applyAlignment="1">
      <alignment/>
    </xf>
    <xf numFmtId="3" fontId="3" fillId="0" borderId="13" xfId="0" applyNumberFormat="1" applyFont="1" applyBorder="1" applyAlignment="1">
      <alignment/>
    </xf>
    <xf numFmtId="0" fontId="3" fillId="0" borderId="0" xfId="0" applyFont="1" applyBorder="1" applyAlignment="1">
      <alignment/>
    </xf>
    <xf numFmtId="0" fontId="8" fillId="0" borderId="12" xfId="0" applyFont="1" applyBorder="1" applyAlignment="1">
      <alignment horizontal="left"/>
    </xf>
    <xf numFmtId="37" fontId="3" fillId="0" borderId="0" xfId="0" applyNumberFormat="1" applyFont="1" applyBorder="1" applyAlignment="1" applyProtection="1">
      <alignment/>
      <protection/>
    </xf>
    <xf numFmtId="37" fontId="3" fillId="0" borderId="14" xfId="0" applyNumberFormat="1" applyFont="1" applyBorder="1" applyAlignment="1" applyProtection="1">
      <alignment/>
      <protection/>
    </xf>
    <xf numFmtId="0" fontId="7" fillId="0" borderId="0" xfId="0" applyFont="1" applyAlignment="1">
      <alignment/>
    </xf>
    <xf numFmtId="0" fontId="3" fillId="0" borderId="14" xfId="0" applyFont="1" applyBorder="1" applyAlignment="1">
      <alignment/>
    </xf>
    <xf numFmtId="0" fontId="7" fillId="0" borderId="12" xfId="0" applyFont="1" applyBorder="1" applyAlignment="1">
      <alignment horizontal="left"/>
    </xf>
    <xf numFmtId="0" fontId="3" fillId="0" borderId="12" xfId="0" applyFont="1" applyBorder="1" applyAlignment="1">
      <alignment horizontal="left"/>
    </xf>
    <xf numFmtId="0" fontId="4" fillId="0" borderId="15" xfId="0" applyFont="1" applyBorder="1" applyAlignment="1" applyProtection="1">
      <alignment/>
      <protection locked="0"/>
    </xf>
    <xf numFmtId="3" fontId="3" fillId="0" borderId="13" xfId="0" applyNumberFormat="1" applyFont="1" applyBorder="1" applyAlignment="1" applyProtection="1">
      <alignment/>
      <protection locked="0"/>
    </xf>
    <xf numFmtId="3" fontId="3" fillId="35" borderId="13" xfId="0" applyNumberFormat="1" applyFont="1" applyFill="1" applyBorder="1" applyAlignment="1" applyProtection="1">
      <alignment/>
      <protection locked="0"/>
    </xf>
    <xf numFmtId="3" fontId="3" fillId="0" borderId="13" xfId="0" applyNumberFormat="1" applyFont="1" applyFill="1" applyBorder="1" applyAlignment="1" applyProtection="1">
      <alignment/>
      <protection locked="0"/>
    </xf>
    <xf numFmtId="3" fontId="3" fillId="0" borderId="13" xfId="0" applyNumberFormat="1" applyFont="1" applyBorder="1" applyAlignment="1" applyProtection="1">
      <alignment/>
      <protection/>
    </xf>
    <xf numFmtId="0" fontId="3" fillId="0" borderId="16" xfId="0" applyFont="1" applyBorder="1" applyAlignment="1" applyProtection="1">
      <alignment horizontal="left"/>
      <protection/>
    </xf>
    <xf numFmtId="0" fontId="5" fillId="0" borderId="13" xfId="0" applyFont="1" applyBorder="1" applyAlignment="1" applyProtection="1">
      <alignment/>
      <protection/>
    </xf>
    <xf numFmtId="0" fontId="0" fillId="0" borderId="17" xfId="0" applyBorder="1" applyAlignment="1">
      <alignment/>
    </xf>
    <xf numFmtId="0" fontId="0" fillId="0" borderId="17" xfId="0" applyBorder="1" applyAlignment="1">
      <alignment horizontal="center"/>
    </xf>
    <xf numFmtId="0" fontId="2" fillId="0" borderId="17" xfId="0" applyFont="1" applyBorder="1" applyAlignment="1">
      <alignment horizontal="center"/>
    </xf>
    <xf numFmtId="0" fontId="7" fillId="0" borderId="17" xfId="0" applyFont="1" applyBorder="1" applyAlignment="1">
      <alignment/>
    </xf>
    <xf numFmtId="0" fontId="7" fillId="0" borderId="12" xfId="0" applyFont="1" applyBorder="1" applyAlignment="1">
      <alignment/>
    </xf>
    <xf numFmtId="0" fontId="0" fillId="0" borderId="12" xfId="0" applyBorder="1" applyAlignment="1">
      <alignment/>
    </xf>
    <xf numFmtId="14" fontId="0" fillId="0" borderId="0" xfId="0" applyNumberFormat="1" applyAlignment="1">
      <alignment/>
    </xf>
    <xf numFmtId="0" fontId="0" fillId="0" borderId="15"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8" xfId="0" applyFont="1" applyBorder="1" applyAlignment="1">
      <alignment/>
    </xf>
    <xf numFmtId="0" fontId="2" fillId="0" borderId="18" xfId="0" applyFont="1" applyBorder="1" applyAlignment="1">
      <alignment/>
    </xf>
    <xf numFmtId="0" fontId="7" fillId="0" borderId="0" xfId="0" applyFont="1" applyBorder="1" applyAlignment="1">
      <alignment/>
    </xf>
    <xf numFmtId="0" fontId="7" fillId="0" borderId="12" xfId="0" applyFont="1" applyBorder="1" applyAlignment="1">
      <alignment horizontal="center"/>
    </xf>
    <xf numFmtId="0" fontId="7" fillId="0" borderId="18" xfId="0" applyFont="1" applyBorder="1" applyAlignment="1">
      <alignment/>
    </xf>
    <xf numFmtId="0" fontId="7" fillId="0" borderId="15" xfId="0" applyFont="1" applyBorder="1" applyAlignment="1">
      <alignment horizontal="center"/>
    </xf>
    <xf numFmtId="6" fontId="7" fillId="0" borderId="12" xfId="0" applyNumberFormat="1" applyFont="1" applyBorder="1" applyAlignment="1">
      <alignment/>
    </xf>
    <xf numFmtId="0" fontId="0" fillId="0" borderId="0" xfId="0" applyBorder="1" applyAlignment="1">
      <alignment/>
    </xf>
    <xf numFmtId="0" fontId="0" fillId="0" borderId="14" xfId="0" applyBorder="1" applyAlignment="1">
      <alignment/>
    </xf>
    <xf numFmtId="10" fontId="0" fillId="0" borderId="0" xfId="0" applyNumberFormat="1" applyAlignment="1">
      <alignment/>
    </xf>
    <xf numFmtId="0" fontId="0" fillId="0" borderId="13" xfId="0" applyBorder="1" applyAlignment="1">
      <alignment/>
    </xf>
    <xf numFmtId="6" fontId="0" fillId="0" borderId="0" xfId="0" applyNumberFormat="1" applyAlignment="1">
      <alignment/>
    </xf>
    <xf numFmtId="43" fontId="7" fillId="0" borderId="18" xfId="42" applyFont="1" applyBorder="1" applyAlignment="1">
      <alignment/>
    </xf>
    <xf numFmtId="43" fontId="0" fillId="0" borderId="0" xfId="0" applyNumberFormat="1" applyAlignment="1">
      <alignment/>
    </xf>
    <xf numFmtId="0" fontId="0" fillId="0" borderId="19" xfId="0" applyBorder="1" applyAlignment="1">
      <alignment/>
    </xf>
    <xf numFmtId="0" fontId="3" fillId="0" borderId="0" xfId="0" applyFont="1" applyAlignment="1" applyProtection="1">
      <alignment/>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3" fontId="3" fillId="0" borderId="21" xfId="0" applyNumberFormat="1" applyFont="1" applyBorder="1" applyAlignment="1" applyProtection="1">
      <alignment/>
      <protection/>
    </xf>
    <xf numFmtId="3" fontId="3" fillId="0" borderId="21" xfId="0" applyNumberFormat="1"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3" fontId="3" fillId="0" borderId="22" xfId="0" applyNumberFormat="1" applyFont="1" applyBorder="1" applyAlignment="1" applyProtection="1">
      <alignment horizontal="right"/>
      <protection/>
    </xf>
    <xf numFmtId="0" fontId="13" fillId="0" borderId="12" xfId="0" applyFont="1" applyBorder="1" applyAlignment="1" applyProtection="1">
      <alignment/>
      <protection/>
    </xf>
    <xf numFmtId="0" fontId="13" fillId="0" borderId="0" xfId="0" applyFont="1" applyBorder="1" applyAlignment="1" applyProtection="1">
      <alignment/>
      <protection/>
    </xf>
    <xf numFmtId="3" fontId="13" fillId="0" borderId="0" xfId="0" applyNumberFormat="1" applyFont="1" applyBorder="1" applyAlignment="1" applyProtection="1">
      <alignment/>
      <protection/>
    </xf>
    <xf numFmtId="3" fontId="8" fillId="0" borderId="0" xfId="0" applyNumberFormat="1" applyFont="1" applyBorder="1" applyAlignment="1" applyProtection="1">
      <alignment/>
      <protection/>
    </xf>
    <xf numFmtId="3" fontId="13" fillId="0" borderId="14" xfId="0" applyNumberFormat="1" applyFon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3" fontId="3" fillId="0" borderId="0" xfId="0" applyNumberFormat="1" applyFont="1" applyBorder="1" applyAlignment="1" applyProtection="1">
      <alignment/>
      <protection/>
    </xf>
    <xf numFmtId="3" fontId="14" fillId="0" borderId="0" xfId="0" applyNumberFormat="1" applyFont="1" applyBorder="1" applyAlignment="1" applyProtection="1">
      <alignment/>
      <protection/>
    </xf>
    <xf numFmtId="3" fontId="3" fillId="0" borderId="14" xfId="0" applyNumberFormat="1" applyFont="1" applyBorder="1" applyAlignment="1" applyProtection="1">
      <alignment/>
      <protection/>
    </xf>
    <xf numFmtId="3" fontId="3" fillId="0" borderId="22" xfId="0" applyNumberFormat="1" applyFont="1" applyBorder="1" applyAlignment="1" applyProtection="1">
      <alignment/>
      <protection/>
    </xf>
    <xf numFmtId="3" fontId="3" fillId="0" borderId="0" xfId="0" applyNumberFormat="1" applyFont="1" applyBorder="1" applyAlignment="1" applyProtection="1">
      <alignment horizontal="centerContinuous"/>
      <protection/>
    </xf>
    <xf numFmtId="0" fontId="5" fillId="0" borderId="20" xfId="0" applyFont="1" applyBorder="1" applyAlignment="1" applyProtection="1">
      <alignment/>
      <protection/>
    </xf>
    <xf numFmtId="0" fontId="5" fillId="0" borderId="21" xfId="0" applyFont="1" applyBorder="1" applyAlignment="1" applyProtection="1">
      <alignment/>
      <protection/>
    </xf>
    <xf numFmtId="3" fontId="5" fillId="0" borderId="21" xfId="0" applyNumberFormat="1" applyFont="1" applyBorder="1" applyAlignment="1" applyProtection="1">
      <alignment/>
      <protection/>
    </xf>
    <xf numFmtId="0" fontId="5" fillId="0" borderId="21" xfId="0" applyNumberFormat="1" applyFont="1" applyBorder="1" applyAlignment="1" applyProtection="1">
      <alignment horizontal="left"/>
      <protection/>
    </xf>
    <xf numFmtId="3" fontId="5" fillId="0" borderId="20" xfId="0" applyNumberFormat="1" applyFont="1" applyBorder="1" applyAlignment="1" applyProtection="1">
      <alignment/>
      <protection/>
    </xf>
    <xf numFmtId="3" fontId="5" fillId="0" borderId="23" xfId="0" applyNumberFormat="1" applyFont="1" applyBorder="1" applyAlignment="1" applyProtection="1">
      <alignment/>
      <protection/>
    </xf>
    <xf numFmtId="0" fontId="4" fillId="0" borderId="18" xfId="0" applyFont="1" applyBorder="1" applyAlignment="1" applyProtection="1">
      <alignment/>
      <protection/>
    </xf>
    <xf numFmtId="3" fontId="3" fillId="0" borderId="19" xfId="0" applyNumberFormat="1" applyFont="1" applyBorder="1" applyAlignment="1" applyProtection="1">
      <alignment/>
      <protection/>
    </xf>
    <xf numFmtId="1" fontId="4" fillId="0" borderId="18" xfId="0" applyNumberFormat="1" applyFont="1" applyBorder="1" applyAlignment="1" applyProtection="1">
      <alignment horizontal="left"/>
      <protection locked="0"/>
    </xf>
    <xf numFmtId="3" fontId="3" fillId="0" borderId="18" xfId="0" applyNumberFormat="1" applyFont="1" applyBorder="1" applyAlignment="1" applyProtection="1">
      <alignment/>
      <protection/>
    </xf>
    <xf numFmtId="0" fontId="4" fillId="0" borderId="15" xfId="0" applyNumberFormat="1" applyFont="1" applyBorder="1" applyAlignment="1" applyProtection="1">
      <alignment horizontal="left"/>
      <protection/>
    </xf>
    <xf numFmtId="167" fontId="4" fillId="0" borderId="15" xfId="0" applyNumberFormat="1" applyFont="1" applyBorder="1" applyAlignment="1" applyProtection="1">
      <alignment horizontal="left"/>
      <protection locked="0"/>
    </xf>
    <xf numFmtId="0" fontId="5" fillId="0" borderId="12" xfId="0" applyFont="1" applyBorder="1" applyAlignment="1" applyProtection="1">
      <alignment/>
      <protection/>
    </xf>
    <xf numFmtId="0" fontId="5" fillId="0" borderId="0" xfId="0" applyFont="1" applyBorder="1" applyAlignment="1" applyProtection="1">
      <alignment horizontal="left"/>
      <protection/>
    </xf>
    <xf numFmtId="0" fontId="3" fillId="0" borderId="0" xfId="0" applyFont="1" applyBorder="1" applyAlignment="1" applyProtection="1">
      <alignment/>
      <protection/>
    </xf>
    <xf numFmtId="3" fontId="5" fillId="0" borderId="12" xfId="0" applyNumberFormat="1" applyFont="1" applyBorder="1" applyAlignment="1" applyProtection="1">
      <alignment/>
      <protection/>
    </xf>
    <xf numFmtId="0" fontId="4" fillId="0" borderId="15" xfId="0"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xf>
    <xf numFmtId="0" fontId="3" fillId="0" borderId="18" xfId="0" applyFont="1" applyBorder="1" applyAlignment="1" applyProtection="1">
      <alignment/>
      <protection/>
    </xf>
    <xf numFmtId="14" fontId="4" fillId="0" borderId="18" xfId="0" applyNumberFormat="1" applyFont="1" applyBorder="1" applyAlignment="1" applyProtection="1">
      <alignment/>
      <protection locked="0"/>
    </xf>
    <xf numFmtId="167" fontId="4" fillId="0" borderId="15" xfId="0" applyNumberFormat="1" applyFont="1" applyBorder="1" applyAlignment="1" applyProtection="1">
      <alignment horizontal="left"/>
      <protection locked="0"/>
    </xf>
    <xf numFmtId="164" fontId="3" fillId="0" borderId="18" xfId="0" applyNumberFormat="1" applyFont="1" applyBorder="1" applyAlignment="1" applyProtection="1">
      <alignment/>
      <protection/>
    </xf>
    <xf numFmtId="3" fontId="5" fillId="0" borderId="15" xfId="0" applyNumberFormat="1" applyFont="1" applyBorder="1" applyAlignment="1" applyProtection="1">
      <alignment horizontal="right"/>
      <protection/>
    </xf>
    <xf numFmtId="0" fontId="3" fillId="0" borderId="18" xfId="0" applyFont="1" applyBorder="1" applyAlignment="1" applyProtection="1">
      <alignment horizontal="right"/>
      <protection/>
    </xf>
    <xf numFmtId="0" fontId="5" fillId="34" borderId="19" xfId="0" applyFont="1" applyFill="1" applyBorder="1" applyAlignment="1" applyProtection="1">
      <alignment horizontal="center"/>
      <protection/>
    </xf>
    <xf numFmtId="168" fontId="5" fillId="0" borderId="13" xfId="0" applyNumberFormat="1" applyFont="1" applyBorder="1" applyAlignment="1" applyProtection="1">
      <alignment horizontal="right"/>
      <protection/>
    </xf>
    <xf numFmtId="3" fontId="5" fillId="0" borderId="24" xfId="0" applyNumberFormat="1" applyFont="1" applyBorder="1" applyAlignment="1" applyProtection="1">
      <alignment horizontal="right"/>
      <protection/>
    </xf>
    <xf numFmtId="42" fontId="5" fillId="34" borderId="0" xfId="0" applyNumberFormat="1" applyFont="1" applyFill="1" applyAlignment="1" applyProtection="1">
      <alignment/>
      <protection/>
    </xf>
    <xf numFmtId="0" fontId="10" fillId="36" borderId="13" xfId="52" applyFill="1" applyBorder="1" applyAlignment="1" applyProtection="1">
      <alignment/>
      <protection/>
    </xf>
    <xf numFmtId="0" fontId="5" fillId="36" borderId="13" xfId="0" applyFont="1" applyFill="1" applyBorder="1" applyAlignment="1" applyProtection="1">
      <alignment/>
      <protection/>
    </xf>
    <xf numFmtId="3" fontId="3" fillId="0" borderId="24" xfId="0" applyNumberFormat="1" applyFont="1" applyBorder="1" applyAlignment="1" applyProtection="1">
      <alignment/>
      <protection/>
    </xf>
    <xf numFmtId="0" fontId="10" fillId="36" borderId="13" xfId="52" applyFill="1" applyBorder="1" applyAlignment="1" applyProtection="1">
      <alignment horizontal="left"/>
      <protection/>
    </xf>
    <xf numFmtId="0" fontId="5" fillId="36" borderId="13" xfId="0" applyFont="1" applyFill="1" applyBorder="1" applyAlignment="1" applyProtection="1">
      <alignment horizontal="left"/>
      <protection/>
    </xf>
    <xf numFmtId="0" fontId="5" fillId="0" borderId="13" xfId="0" applyFont="1" applyFill="1" applyBorder="1" applyAlignment="1" applyProtection="1">
      <alignment horizontal="left"/>
      <protection/>
    </xf>
    <xf numFmtId="3" fontId="3" fillId="0" borderId="16" xfId="0" applyNumberFormat="1" applyFont="1" applyBorder="1" applyAlignment="1" applyProtection="1">
      <alignment/>
      <protection/>
    </xf>
    <xf numFmtId="3" fontId="5" fillId="34" borderId="0" xfId="0" applyNumberFormat="1" applyFont="1" applyFill="1" applyAlignment="1" applyProtection="1">
      <alignment/>
      <protection/>
    </xf>
    <xf numFmtId="0" fontId="3" fillId="0" borderId="25" xfId="0" applyFont="1" applyBorder="1" applyAlignment="1" applyProtection="1">
      <alignment horizontal="left"/>
      <protection/>
    </xf>
    <xf numFmtId="3" fontId="3" fillId="0" borderId="25" xfId="0" applyNumberFormat="1" applyFont="1" applyBorder="1" applyAlignment="1" applyProtection="1">
      <alignment/>
      <protection/>
    </xf>
    <xf numFmtId="3" fontId="3" fillId="0" borderId="26" xfId="0" applyNumberFormat="1" applyFont="1" applyBorder="1" applyAlignment="1" applyProtection="1">
      <alignment/>
      <protection/>
    </xf>
    <xf numFmtId="3" fontId="5" fillId="0" borderId="13" xfId="0" applyNumberFormat="1" applyFont="1" applyBorder="1" applyAlignment="1" applyProtection="1">
      <alignment horizontal="right"/>
      <protection/>
    </xf>
    <xf numFmtId="3" fontId="5" fillId="0" borderId="16" xfId="0" applyNumberFormat="1" applyFont="1" applyBorder="1" applyAlignment="1" applyProtection="1">
      <alignment horizontal="right"/>
      <protection/>
    </xf>
    <xf numFmtId="0" fontId="10" fillId="36" borderId="16" xfId="52" applyFill="1" applyBorder="1" applyAlignment="1" applyProtection="1">
      <alignment horizontal="left"/>
      <protection/>
    </xf>
    <xf numFmtId="0" fontId="15" fillId="36" borderId="26" xfId="52" applyFont="1" applyFill="1" applyBorder="1" applyAlignment="1" applyProtection="1">
      <alignment horizontal="left"/>
      <protection/>
    </xf>
    <xf numFmtId="0" fontId="5" fillId="36" borderId="16" xfId="0" applyFont="1" applyFill="1" applyBorder="1" applyAlignment="1" applyProtection="1">
      <alignment horizontal="left"/>
      <protection/>
    </xf>
    <xf numFmtId="0" fontId="5" fillId="36" borderId="26" xfId="0" applyFont="1" applyFill="1" applyBorder="1" applyAlignment="1" applyProtection="1">
      <alignment horizontal="left"/>
      <protection/>
    </xf>
    <xf numFmtId="3" fontId="3" fillId="37" borderId="13" xfId="0" applyNumberFormat="1" applyFont="1" applyFill="1" applyBorder="1" applyAlignment="1" applyProtection="1">
      <alignment/>
      <protection locked="0"/>
    </xf>
    <xf numFmtId="3" fontId="3" fillId="37" borderId="16" xfId="0" applyNumberFormat="1" applyFont="1" applyFill="1" applyBorder="1" applyAlignment="1" applyProtection="1">
      <alignment/>
      <protection/>
    </xf>
    <xf numFmtId="3" fontId="3" fillId="0" borderId="16" xfId="0" applyNumberFormat="1" applyFont="1" applyFill="1" applyBorder="1" applyAlignment="1" applyProtection="1">
      <alignment/>
      <protection/>
    </xf>
    <xf numFmtId="0" fontId="5" fillId="0" borderId="16" xfId="0" applyFont="1" applyBorder="1" applyAlignment="1" applyProtection="1">
      <alignment horizontal="left"/>
      <protection/>
    </xf>
    <xf numFmtId="0" fontId="5" fillId="0" borderId="26" xfId="0" applyFont="1" applyBorder="1" applyAlignment="1" applyProtection="1">
      <alignment horizontal="left"/>
      <protection/>
    </xf>
    <xf numFmtId="3" fontId="3" fillId="0" borderId="13" xfId="0" applyNumberFormat="1" applyFont="1" applyFill="1" applyBorder="1" applyAlignment="1" applyProtection="1">
      <alignment/>
      <protection/>
    </xf>
    <xf numFmtId="3" fontId="3" fillId="0" borderId="16" xfId="0" applyNumberFormat="1" applyFont="1" applyFill="1" applyBorder="1" applyAlignment="1" applyProtection="1">
      <alignment/>
      <protection locked="0"/>
    </xf>
    <xf numFmtId="3" fontId="3" fillId="0" borderId="16" xfId="0" applyNumberFormat="1" applyFont="1" applyBorder="1" applyAlignment="1" applyProtection="1">
      <alignment/>
      <protection locked="0"/>
    </xf>
    <xf numFmtId="3" fontId="3" fillId="0" borderId="13" xfId="0" applyNumberFormat="1" applyFont="1" applyBorder="1" applyAlignment="1" applyProtection="1">
      <alignment horizontal="center"/>
      <protection locked="0"/>
    </xf>
    <xf numFmtId="3" fontId="3" fillId="0" borderId="16" xfId="0" applyNumberFormat="1" applyFont="1" applyBorder="1" applyAlignment="1" applyProtection="1">
      <alignment horizontal="center"/>
      <protection locked="0"/>
    </xf>
    <xf numFmtId="3" fontId="3" fillId="37" borderId="24" xfId="0" applyNumberFormat="1" applyFont="1" applyFill="1" applyBorder="1" applyAlignment="1" applyProtection="1">
      <alignment/>
      <protection/>
    </xf>
    <xf numFmtId="41" fontId="5" fillId="34" borderId="0" xfId="0" applyNumberFormat="1" applyFont="1" applyFill="1" applyAlignment="1" applyProtection="1">
      <alignment/>
      <protection/>
    </xf>
    <xf numFmtId="0" fontId="5" fillId="36" borderId="16" xfId="0" applyFont="1" applyFill="1" applyBorder="1" applyAlignment="1" applyProtection="1">
      <alignment/>
      <protection/>
    </xf>
    <xf numFmtId="0" fontId="5" fillId="36" borderId="26" xfId="0" applyFont="1" applyFill="1" applyBorder="1" applyAlignment="1" applyProtection="1">
      <alignment/>
      <protection/>
    </xf>
    <xf numFmtId="0" fontId="5" fillId="0" borderId="16" xfId="0" applyFont="1" applyFill="1" applyBorder="1" applyAlignment="1" applyProtection="1">
      <alignment/>
      <protection/>
    </xf>
    <xf numFmtId="0" fontId="5" fillId="0" borderId="26" xfId="0" applyFont="1" applyFill="1" applyBorder="1" applyAlignment="1" applyProtection="1">
      <alignment/>
      <protection/>
    </xf>
    <xf numFmtId="0" fontId="10" fillId="36" borderId="16" xfId="52" applyFill="1" applyBorder="1" applyAlignment="1" applyProtection="1">
      <alignment/>
      <protection/>
    </xf>
    <xf numFmtId="3" fontId="3" fillId="0" borderId="0" xfId="0" applyNumberFormat="1" applyFont="1" applyBorder="1" applyAlignment="1" applyProtection="1">
      <alignment horizontal="right"/>
      <protection/>
    </xf>
    <xf numFmtId="3" fontId="3" fillId="35" borderId="13" xfId="0" applyNumberFormat="1" applyFont="1" applyFill="1" applyBorder="1" applyAlignment="1" applyProtection="1">
      <alignment/>
      <protection/>
    </xf>
    <xf numFmtId="0" fontId="5" fillId="0" borderId="16" xfId="0" applyFont="1" applyFill="1" applyBorder="1" applyAlignment="1" applyProtection="1">
      <alignment horizontal="left"/>
      <protection/>
    </xf>
    <xf numFmtId="0" fontId="5" fillId="0" borderId="26" xfId="0" applyFont="1" applyFill="1" applyBorder="1" applyAlignment="1" applyProtection="1">
      <alignment horizontal="left"/>
      <protection/>
    </xf>
    <xf numFmtId="0" fontId="5" fillId="36" borderId="12" xfId="0" applyFont="1" applyFill="1" applyBorder="1" applyAlignment="1" applyProtection="1">
      <alignment/>
      <protection/>
    </xf>
    <xf numFmtId="0" fontId="5" fillId="36" borderId="0" xfId="0" applyFont="1" applyFill="1" applyBorder="1" applyAlignment="1" applyProtection="1">
      <alignment/>
      <protection/>
    </xf>
    <xf numFmtId="0" fontId="3" fillId="0" borderId="27" xfId="0" applyFont="1" applyBorder="1" applyAlignment="1" applyProtection="1">
      <alignment/>
      <protection/>
    </xf>
    <xf numFmtId="0" fontId="3" fillId="0" borderId="0" xfId="0" applyFont="1" applyBorder="1" applyAlignment="1" applyProtection="1">
      <alignment horizontal="left"/>
      <protection/>
    </xf>
    <xf numFmtId="0" fontId="3" fillId="38" borderId="28" xfId="0" applyFont="1" applyFill="1" applyBorder="1" applyAlignment="1" applyProtection="1">
      <alignment/>
      <protection/>
    </xf>
    <xf numFmtId="0" fontId="3" fillId="38" borderId="28" xfId="0" applyFont="1" applyFill="1" applyBorder="1" applyAlignment="1" applyProtection="1">
      <alignment horizontal="left"/>
      <protection/>
    </xf>
    <xf numFmtId="3" fontId="3" fillId="38" borderId="28" xfId="0" applyNumberFormat="1" applyFont="1" applyFill="1" applyBorder="1" applyAlignment="1" applyProtection="1">
      <alignment/>
      <protection/>
    </xf>
    <xf numFmtId="0" fontId="3" fillId="0" borderId="0" xfId="0" applyFont="1" applyBorder="1" applyAlignment="1" applyProtection="1">
      <alignment vertical="center"/>
      <protection/>
    </xf>
    <xf numFmtId="0" fontId="16" fillId="0" borderId="0" xfId="0" applyFont="1" applyBorder="1" applyAlignment="1" applyProtection="1">
      <alignment horizontal="centerContinuous" vertical="center"/>
      <protection/>
    </xf>
    <xf numFmtId="0" fontId="6" fillId="0" borderId="0" xfId="0" applyFont="1" applyBorder="1" applyAlignment="1" applyProtection="1">
      <alignment horizontal="centerContinuous" vertical="center"/>
      <protection/>
    </xf>
    <xf numFmtId="3" fontId="3" fillId="0" borderId="0" xfId="0" applyNumberFormat="1" applyFont="1" applyBorder="1" applyAlignment="1" applyProtection="1">
      <alignment vertical="center"/>
      <protection/>
    </xf>
    <xf numFmtId="0" fontId="5" fillId="34" borderId="29" xfId="62" applyFont="1" applyBorder="1" applyAlignment="1">
      <alignment horizontal="center"/>
      <protection/>
    </xf>
    <xf numFmtId="0" fontId="5" fillId="33" borderId="30" xfId="60" applyFont="1" applyBorder="1" applyAlignment="1">
      <alignment/>
      <protection/>
    </xf>
    <xf numFmtId="0" fontId="5" fillId="33" borderId="31" xfId="60" applyFont="1" applyBorder="1" applyAlignment="1">
      <alignment/>
      <protection/>
    </xf>
    <xf numFmtId="0" fontId="5" fillId="33" borderId="32" xfId="60" applyFont="1" applyBorder="1" applyAlignment="1">
      <alignment horizontal="center"/>
      <protection/>
    </xf>
    <xf numFmtId="3" fontId="5" fillId="33" borderId="32" xfId="60" applyNumberFormat="1" applyFont="1" applyBorder="1" applyAlignment="1">
      <alignment horizontal="center"/>
      <protection/>
    </xf>
    <xf numFmtId="3" fontId="5" fillId="33" borderId="33" xfId="60" applyNumberFormat="1" applyFont="1" applyBorder="1" applyAlignment="1">
      <alignment horizontal="center"/>
      <protection/>
    </xf>
    <xf numFmtId="3" fontId="3" fillId="0" borderId="9" xfId="0" applyNumberFormat="1" applyFont="1" applyBorder="1" applyAlignment="1" applyProtection="1">
      <alignment/>
      <protection/>
    </xf>
    <xf numFmtId="44" fontId="5" fillId="34" borderId="34" xfId="62" applyNumberFormat="1" applyFont="1" applyBorder="1" applyAlignment="1">
      <alignment/>
      <protection/>
    </xf>
    <xf numFmtId="0" fontId="3" fillId="33" borderId="35" xfId="59" applyNumberFormat="1" applyFont="1" applyBorder="1" applyAlignment="1">
      <alignment horizontal="left" indent="1"/>
      <protection/>
    </xf>
    <xf numFmtId="0" fontId="3" fillId="33" borderId="36" xfId="59" applyNumberFormat="1" applyFont="1" applyBorder="1" applyAlignment="1">
      <alignment horizontal="left"/>
      <protection/>
    </xf>
    <xf numFmtId="44" fontId="3" fillId="33" borderId="36" xfId="59" applyNumberFormat="1" applyFont="1" applyBorder="1" applyAlignment="1">
      <alignment/>
      <protection/>
    </xf>
    <xf numFmtId="44" fontId="3" fillId="33" borderId="15" xfId="59" applyNumberFormat="1" applyFont="1" applyBorder="1" applyAlignment="1">
      <alignment/>
      <protection/>
    </xf>
    <xf numFmtId="3" fontId="3" fillId="0" borderId="9" xfId="0" applyNumberFormat="1" applyFont="1" applyBorder="1" applyAlignment="1" applyProtection="1">
      <alignment/>
      <protection/>
    </xf>
    <xf numFmtId="0" fontId="3" fillId="33" borderId="37" xfId="59" applyNumberFormat="1" applyFont="1" applyBorder="1" applyAlignment="1">
      <alignment horizontal="left" indent="1"/>
      <protection/>
    </xf>
    <xf numFmtId="0" fontId="3" fillId="33" borderId="26" xfId="59" applyNumberFormat="1" applyFont="1" applyBorder="1" applyAlignment="1">
      <alignment horizontal="left"/>
      <protection/>
    </xf>
    <xf numFmtId="44" fontId="3" fillId="33" borderId="13" xfId="59" applyNumberFormat="1" applyFont="1" applyBorder="1" applyAlignment="1">
      <alignment/>
      <protection/>
    </xf>
    <xf numFmtId="44" fontId="3" fillId="33" borderId="16" xfId="59" applyNumberFormat="1" applyFont="1" applyBorder="1" applyAlignment="1">
      <alignment/>
      <protection/>
    </xf>
    <xf numFmtId="44" fontId="5" fillId="34" borderId="38" xfId="62" applyNumberFormat="1" applyFont="1" applyBorder="1" applyAlignment="1">
      <alignment/>
      <protection/>
    </xf>
    <xf numFmtId="0" fontId="3" fillId="33" borderId="39" xfId="59" applyNumberFormat="1" applyFont="1" applyBorder="1" applyAlignment="1">
      <alignment horizontal="left" indent="1"/>
      <protection/>
    </xf>
    <xf numFmtId="0" fontId="3" fillId="33" borderId="40" xfId="59" applyNumberFormat="1" applyFont="1" applyBorder="1" applyAlignment="1">
      <alignment horizontal="left"/>
      <protection/>
    </xf>
    <xf numFmtId="0" fontId="3" fillId="0" borderId="9" xfId="0" applyFont="1" applyBorder="1" applyAlignment="1" applyProtection="1">
      <alignment/>
      <protection/>
    </xf>
    <xf numFmtId="0" fontId="5" fillId="33" borderId="30" xfId="60" applyNumberFormat="1" applyFont="1" applyBorder="1" applyAlignment="1">
      <alignment/>
      <protection/>
    </xf>
    <xf numFmtId="0" fontId="5" fillId="33" borderId="31" xfId="60" applyNumberFormat="1" applyFont="1" applyBorder="1" applyAlignment="1">
      <alignment/>
      <protection/>
    </xf>
    <xf numFmtId="41" fontId="5" fillId="34" borderId="34" xfId="62" applyNumberFormat="1" applyFont="1" applyBorder="1" applyAlignment="1">
      <alignment/>
      <protection/>
    </xf>
    <xf numFmtId="0" fontId="3" fillId="33" borderId="41" xfId="59" applyNumberFormat="1" applyFont="1" applyBorder="1" applyAlignment="1">
      <alignment horizontal="left" indent="1"/>
      <protection/>
    </xf>
    <xf numFmtId="0" fontId="3" fillId="33" borderId="42" xfId="59" applyNumberFormat="1" applyFont="1" applyBorder="1" applyAlignment="1">
      <alignment horizontal="left"/>
      <protection/>
    </xf>
    <xf numFmtId="41" fontId="3" fillId="0" borderId="36" xfId="59" applyNumberFormat="1" applyFont="1" applyFill="1" applyBorder="1" applyAlignment="1" applyProtection="1">
      <alignment/>
      <protection locked="0"/>
    </xf>
    <xf numFmtId="41" fontId="3" fillId="0" borderId="15" xfId="59" applyNumberFormat="1" applyFont="1" applyFill="1" applyBorder="1" applyAlignment="1" applyProtection="1">
      <alignment/>
      <protection locked="0"/>
    </xf>
    <xf numFmtId="10" fontId="5" fillId="34" borderId="34" xfId="62" applyNumberFormat="1" applyFont="1" applyBorder="1" applyAlignment="1">
      <alignment/>
      <protection/>
    </xf>
    <xf numFmtId="0" fontId="3" fillId="33" borderId="43" xfId="59" applyNumberFormat="1" applyFont="1" applyBorder="1" applyAlignment="1">
      <alignment horizontal="left" indent="1"/>
      <protection/>
    </xf>
    <xf numFmtId="0" fontId="3" fillId="33" borderId="22" xfId="59" applyNumberFormat="1" applyFont="1" applyBorder="1" applyAlignment="1">
      <alignment horizontal="left"/>
      <protection/>
    </xf>
    <xf numFmtId="10" fontId="3" fillId="0" borderId="44" xfId="59" applyNumberFormat="1" applyFont="1" applyFill="1" applyBorder="1" applyAlignment="1" applyProtection="1">
      <alignment/>
      <protection locked="0"/>
    </xf>
    <xf numFmtId="41" fontId="5" fillId="34" borderId="45" xfId="62" applyNumberFormat="1" applyFont="1" applyBorder="1" applyAlignment="1">
      <alignment/>
      <protection/>
    </xf>
    <xf numFmtId="0" fontId="5" fillId="34" borderId="46" xfId="59" applyNumberFormat="1" applyFont="1" applyFill="1" applyBorder="1" applyAlignment="1">
      <alignment horizontal="left"/>
      <protection/>
    </xf>
    <xf numFmtId="0" fontId="5" fillId="34" borderId="47" xfId="59" applyNumberFormat="1" applyFont="1" applyFill="1" applyBorder="1" applyAlignment="1">
      <alignment horizontal="left"/>
      <protection/>
    </xf>
    <xf numFmtId="41" fontId="5" fillId="34" borderId="48" xfId="59" applyNumberFormat="1" applyFont="1" applyFill="1" applyBorder="1" applyAlignment="1">
      <alignment/>
      <protection/>
    </xf>
    <xf numFmtId="41" fontId="5" fillId="34" borderId="49" xfId="59" applyNumberFormat="1" applyFont="1" applyFill="1" applyBorder="1" applyAlignment="1">
      <alignment/>
      <protection/>
    </xf>
    <xf numFmtId="44" fontId="3" fillId="0" borderId="36" xfId="59" applyNumberFormat="1" applyFont="1" applyFill="1" applyBorder="1" applyAlignment="1" applyProtection="1">
      <alignment/>
      <protection locked="0"/>
    </xf>
    <xf numFmtId="42" fontId="5" fillId="34" borderId="34" xfId="62" applyNumberFormat="1" applyFont="1" applyBorder="1" applyAlignment="1">
      <alignment/>
      <protection/>
    </xf>
    <xf numFmtId="0" fontId="3" fillId="0" borderId="22" xfId="59" applyNumberFormat="1" applyFont="1" applyFill="1" applyBorder="1" applyAlignment="1" applyProtection="1">
      <alignment horizontal="left"/>
      <protection locked="0"/>
    </xf>
    <xf numFmtId="42" fontId="3" fillId="0" borderId="44" xfId="59" applyNumberFormat="1" applyFont="1" applyFill="1" applyBorder="1" applyAlignment="1" applyProtection="1">
      <alignment/>
      <protection locked="0"/>
    </xf>
    <xf numFmtId="42" fontId="3" fillId="0" borderId="20" xfId="59" applyNumberFormat="1" applyFont="1" applyFill="1" applyBorder="1" applyAlignment="1" applyProtection="1">
      <alignment/>
      <protection locked="0"/>
    </xf>
    <xf numFmtId="42" fontId="5" fillId="34" borderId="45" xfId="62" applyNumberFormat="1" applyFont="1" applyBorder="1" applyAlignment="1">
      <alignment/>
      <protection/>
    </xf>
    <xf numFmtId="42" fontId="5" fillId="34" borderId="48" xfId="59" applyNumberFormat="1" applyFont="1" applyFill="1" applyBorder="1" applyAlignment="1">
      <alignment/>
      <protection/>
    </xf>
    <xf numFmtId="10" fontId="3" fillId="0" borderId="36" xfId="59" applyNumberFormat="1" applyFont="1" applyFill="1" applyBorder="1" applyAlignment="1" applyProtection="1">
      <alignment/>
      <protection locked="0"/>
    </xf>
    <xf numFmtId="44" fontId="3" fillId="0" borderId="44" xfId="59" applyNumberFormat="1" applyFont="1" applyFill="1" applyBorder="1" applyAlignment="1" applyProtection="1">
      <alignment/>
      <protection locked="0"/>
    </xf>
    <xf numFmtId="42" fontId="3" fillId="0" borderId="50" xfId="59" applyNumberFormat="1" applyFont="1" applyFill="1" applyBorder="1" applyAlignment="1" applyProtection="1">
      <alignment/>
      <protection locked="0"/>
    </xf>
    <xf numFmtId="42" fontId="5" fillId="34" borderId="49" xfId="59" applyNumberFormat="1" applyFont="1" applyFill="1" applyBorder="1" applyAlignment="1">
      <alignment/>
      <protection/>
    </xf>
    <xf numFmtId="0" fontId="3" fillId="0" borderId="51" xfId="0" applyFont="1" applyBorder="1" applyAlignment="1" applyProtection="1">
      <alignment vertical="center"/>
      <protection/>
    </xf>
    <xf numFmtId="0" fontId="16" fillId="0" borderId="51" xfId="0" applyFont="1" applyBorder="1" applyAlignment="1" applyProtection="1">
      <alignment horizontal="centerContinuous" vertical="center"/>
      <protection/>
    </xf>
    <xf numFmtId="0" fontId="6" fillId="0" borderId="51" xfId="0" applyFont="1" applyBorder="1" applyAlignment="1" applyProtection="1">
      <alignment horizontal="centerContinuous" vertical="center"/>
      <protection/>
    </xf>
    <xf numFmtId="3" fontId="3" fillId="0" borderId="51" xfId="0" applyNumberFormat="1" applyFont="1" applyBorder="1" applyAlignment="1" applyProtection="1">
      <alignment vertical="center"/>
      <protection/>
    </xf>
    <xf numFmtId="0" fontId="5" fillId="33" borderId="52" xfId="60" applyFont="1" applyBorder="1" applyAlignment="1">
      <alignment horizontal="left"/>
      <protection/>
    </xf>
    <xf numFmtId="0" fontId="5" fillId="33" borderId="32" xfId="60" applyFont="1" applyBorder="1" applyAlignment="1">
      <alignment/>
      <protection/>
    </xf>
    <xf numFmtId="3" fontId="5" fillId="34" borderId="53" xfId="60" applyNumberFormat="1" applyFont="1" applyFill="1" applyBorder="1" applyAlignment="1">
      <alignment horizontal="center"/>
      <protection/>
    </xf>
    <xf numFmtId="165" fontId="5" fillId="34" borderId="54" xfId="62" applyNumberFormat="1" applyFont="1" applyBorder="1" applyAlignment="1">
      <alignment/>
      <protection/>
    </xf>
    <xf numFmtId="0" fontId="3" fillId="33" borderId="55" xfId="59" applyNumberFormat="1" applyFont="1" applyBorder="1" applyAlignment="1">
      <alignment horizontal="left" indent="1"/>
      <protection/>
    </xf>
    <xf numFmtId="0" fontId="3" fillId="33" borderId="19" xfId="59" applyNumberFormat="1" applyFont="1" applyBorder="1" applyAlignment="1">
      <alignment horizontal="left"/>
      <protection/>
    </xf>
    <xf numFmtId="44" fontId="17" fillId="39" borderId="56" xfId="44" applyFont="1" applyFill="1" applyBorder="1" applyAlignment="1">
      <alignment/>
    </xf>
    <xf numFmtId="44" fontId="3" fillId="39" borderId="36" xfId="0" applyNumberFormat="1" applyFont="1" applyFill="1" applyBorder="1" applyAlignment="1" applyProtection="1">
      <alignment/>
      <protection/>
    </xf>
    <xf numFmtId="44" fontId="5" fillId="37" borderId="57" xfId="0" applyNumberFormat="1" applyFont="1" applyFill="1" applyBorder="1" applyAlignment="1" applyProtection="1">
      <alignment/>
      <protection/>
    </xf>
    <xf numFmtId="165" fontId="5" fillId="34" borderId="34" xfId="62" applyNumberFormat="1" applyFont="1" applyBorder="1" applyAlignment="1">
      <alignment/>
      <protection/>
    </xf>
    <xf numFmtId="44" fontId="17" fillId="39" borderId="13" xfId="44" applyFont="1" applyFill="1" applyBorder="1" applyAlignment="1">
      <alignment/>
    </xf>
    <xf numFmtId="44" fontId="17" fillId="39" borderId="0" xfId="44" applyFont="1" applyFill="1" applyAlignment="1">
      <alignment/>
    </xf>
    <xf numFmtId="42" fontId="5" fillId="34" borderId="58" xfId="62" applyNumberFormat="1" applyFont="1" applyBorder="1" applyAlignment="1">
      <alignment/>
      <protection/>
    </xf>
    <xf numFmtId="0" fontId="5" fillId="34" borderId="11" xfId="62" applyFont="1" applyBorder="1" applyAlignment="1">
      <alignment/>
      <protection/>
    </xf>
    <xf numFmtId="0" fontId="5" fillId="34" borderId="59" xfId="62" applyFont="1" applyBorder="1" applyAlignment="1">
      <alignment/>
      <protection/>
    </xf>
    <xf numFmtId="44" fontId="5" fillId="34" borderId="60" xfId="62" applyNumberFormat="1" applyFont="1" applyBorder="1" applyAlignment="1">
      <alignment/>
      <protection/>
    </xf>
    <xf numFmtId="44" fontId="5" fillId="34" borderId="61" xfId="62" applyNumberFormat="1" applyFont="1" applyBorder="1" applyAlignment="1">
      <alignment/>
      <protection/>
    </xf>
    <xf numFmtId="44" fontId="5" fillId="34" borderId="62" xfId="62" applyNumberFormat="1" applyFont="1" applyBorder="1" applyAlignment="1">
      <alignment/>
      <protection/>
    </xf>
    <xf numFmtId="44" fontId="3" fillId="0" borderId="36" xfId="0" applyNumberFormat="1" applyFont="1" applyBorder="1" applyAlignment="1" applyProtection="1">
      <alignment/>
      <protection locked="0"/>
    </xf>
    <xf numFmtId="44" fontId="3" fillId="0" borderId="15" xfId="0" applyNumberFormat="1" applyFont="1" applyBorder="1" applyAlignment="1" applyProtection="1">
      <alignment/>
      <protection locked="0"/>
    </xf>
    <xf numFmtId="44" fontId="5" fillId="34" borderId="57" xfId="62" applyNumberFormat="1" applyFont="1" applyBorder="1" applyAlignment="1">
      <alignment/>
      <protection/>
    </xf>
    <xf numFmtId="44" fontId="3" fillId="37" borderId="36" xfId="0" applyNumberFormat="1" applyFont="1" applyFill="1" applyBorder="1" applyAlignment="1" applyProtection="1">
      <alignment/>
      <protection/>
    </xf>
    <xf numFmtId="0" fontId="5" fillId="34" borderId="46" xfId="62" applyFont="1" applyBorder="1" applyAlignment="1">
      <alignment/>
      <protection/>
    </xf>
    <xf numFmtId="0" fontId="5" fillId="34" borderId="47" xfId="62" applyFont="1" applyBorder="1" applyAlignment="1">
      <alignment horizontal="right"/>
      <protection/>
    </xf>
    <xf numFmtId="44" fontId="5" fillId="34" borderId="48" xfId="62" applyNumberFormat="1" applyFont="1" applyBorder="1" applyAlignment="1">
      <alignment/>
      <protection/>
    </xf>
    <xf numFmtId="44" fontId="5" fillId="34" borderId="49" xfId="62" applyNumberFormat="1" applyFont="1" applyBorder="1" applyAlignment="1">
      <alignment/>
      <protection/>
    </xf>
    <xf numFmtId="44" fontId="5" fillId="34" borderId="63" xfId="62" applyNumberFormat="1" applyFont="1" applyBorder="1" applyAlignment="1">
      <alignment/>
      <protection/>
    </xf>
    <xf numFmtId="0" fontId="3" fillId="0" borderId="0" xfId="0" applyFont="1" applyAlignment="1" applyProtection="1">
      <alignment/>
      <protection/>
    </xf>
    <xf numFmtId="3" fontId="3" fillId="0" borderId="0" xfId="0" applyNumberFormat="1" applyFont="1" applyAlignment="1" applyProtection="1">
      <alignment/>
      <protection/>
    </xf>
    <xf numFmtId="0" fontId="5" fillId="33" borderId="41" xfId="60" applyFont="1" applyBorder="1" applyAlignment="1">
      <alignment/>
      <protection/>
    </xf>
    <xf numFmtId="0" fontId="5" fillId="33" borderId="42" xfId="60" applyFont="1" applyBorder="1" applyAlignment="1">
      <alignment/>
      <protection/>
    </xf>
    <xf numFmtId="0" fontId="5" fillId="33" borderId="64" xfId="60" applyFont="1" applyBorder="1" applyAlignment="1">
      <alignment horizontal="centerContinuous"/>
      <protection/>
    </xf>
    <xf numFmtId="3" fontId="5" fillId="33" borderId="65" xfId="60" applyNumberFormat="1" applyFont="1" applyBorder="1" applyAlignment="1">
      <alignment horizontal="centerContinuous"/>
      <protection/>
    </xf>
    <xf numFmtId="3" fontId="5" fillId="33" borderId="66" xfId="60" applyNumberFormat="1" applyFont="1" applyBorder="1" applyAlignment="1">
      <alignment/>
      <protection/>
    </xf>
    <xf numFmtId="0" fontId="5" fillId="33" borderId="67" xfId="60" applyFont="1" applyBorder="1" applyAlignment="1">
      <alignment horizontal="left" indent="1"/>
      <protection/>
    </xf>
    <xf numFmtId="0" fontId="5" fillId="33" borderId="68" xfId="60" applyFont="1" applyBorder="1" applyAlignment="1">
      <alignment/>
      <protection/>
    </xf>
    <xf numFmtId="0" fontId="5" fillId="33" borderId="68" xfId="60" applyFont="1" applyBorder="1" applyAlignment="1">
      <alignment horizontal="center"/>
      <protection/>
    </xf>
    <xf numFmtId="3" fontId="5" fillId="33" borderId="68" xfId="60" applyNumberFormat="1" applyFont="1" applyBorder="1" applyAlignment="1">
      <alignment horizontal="center"/>
      <protection/>
    </xf>
    <xf numFmtId="3" fontId="5" fillId="33" borderId="69" xfId="60" applyNumberFormat="1" applyFont="1" applyBorder="1" applyAlignment="1">
      <alignment horizontal="center"/>
      <protection/>
    </xf>
    <xf numFmtId="3" fontId="5" fillId="34" borderId="70" xfId="60" applyNumberFormat="1" applyFont="1" applyFill="1" applyBorder="1" applyAlignment="1">
      <alignment horizontal="center"/>
      <protection/>
    </xf>
    <xf numFmtId="42" fontId="5" fillId="34" borderId="54" xfId="62" applyNumberFormat="1" applyFont="1" applyBorder="1" applyAlignment="1">
      <alignment/>
      <protection/>
    </xf>
    <xf numFmtId="168" fontId="3" fillId="33" borderId="55" xfId="59" applyNumberFormat="1" applyFont="1" applyBorder="1" applyAlignment="1">
      <alignment horizontal="left" indent="1"/>
      <protection/>
    </xf>
    <xf numFmtId="44" fontId="3" fillId="37" borderId="13" xfId="0" applyNumberFormat="1" applyFont="1" applyFill="1" applyBorder="1" applyAlignment="1" applyProtection="1">
      <alignment/>
      <protection/>
    </xf>
    <xf numFmtId="44" fontId="5" fillId="37" borderId="13" xfId="0" applyNumberFormat="1" applyFont="1" applyFill="1" applyBorder="1" applyAlignment="1" applyProtection="1">
      <alignment/>
      <protection/>
    </xf>
    <xf numFmtId="44" fontId="5" fillId="34" borderId="71" xfId="62" applyNumberFormat="1" applyFont="1" applyBorder="1" applyAlignment="1">
      <alignment/>
      <protection/>
    </xf>
    <xf numFmtId="0" fontId="5" fillId="34" borderId="59" xfId="62" applyFont="1" applyBorder="1" applyAlignment="1">
      <alignment horizontal="right"/>
      <protection/>
    </xf>
    <xf numFmtId="44" fontId="5" fillId="34" borderId="72" xfId="62" applyNumberFormat="1" applyFont="1" applyBorder="1" applyAlignment="1">
      <alignment/>
      <protection/>
    </xf>
    <xf numFmtId="0" fontId="5" fillId="33" borderId="37" xfId="60" applyFont="1" applyBorder="1" applyAlignment="1">
      <alignment/>
      <protection/>
    </xf>
    <xf numFmtId="0" fontId="5" fillId="33" borderId="26" xfId="60" applyFont="1" applyBorder="1" applyAlignment="1">
      <alignment horizontal="right"/>
      <protection/>
    </xf>
    <xf numFmtId="44" fontId="3" fillId="0" borderId="13" xfId="0" applyNumberFormat="1" applyFont="1" applyBorder="1" applyAlignment="1" applyProtection="1">
      <alignment/>
      <protection locked="0"/>
    </xf>
    <xf numFmtId="44" fontId="3" fillId="0" borderId="73" xfId="0" applyNumberFormat="1" applyFont="1" applyBorder="1" applyAlignment="1" applyProtection="1">
      <alignment/>
      <protection locked="0"/>
    </xf>
    <xf numFmtId="44" fontId="5" fillId="34" borderId="70" xfId="62" applyNumberFormat="1" applyFont="1" applyBorder="1" applyAlignment="1">
      <alignment/>
      <protection/>
    </xf>
    <xf numFmtId="0" fontId="5" fillId="33" borderId="39" xfId="60" applyFont="1" applyBorder="1" applyAlignment="1">
      <alignment/>
      <protection/>
    </xf>
    <xf numFmtId="0" fontId="5" fillId="33" borderId="40" xfId="60" applyFont="1" applyBorder="1" applyAlignment="1">
      <alignment horizontal="right"/>
      <protection/>
    </xf>
    <xf numFmtId="167" fontId="3" fillId="0" borderId="68" xfId="0" applyNumberFormat="1" applyFont="1" applyBorder="1" applyAlignment="1" applyProtection="1">
      <alignment horizontal="center"/>
      <protection locked="0"/>
    </xf>
    <xf numFmtId="167" fontId="3" fillId="0" borderId="74" xfId="0" applyNumberFormat="1" applyFont="1" applyBorder="1" applyAlignment="1" applyProtection="1">
      <alignment horizontal="center"/>
      <protection locked="0"/>
    </xf>
    <xf numFmtId="0" fontId="5" fillId="33" borderId="30" xfId="60" applyFont="1" applyBorder="1" applyAlignment="1">
      <alignment horizontal="left"/>
      <protection/>
    </xf>
    <xf numFmtId="42" fontId="5" fillId="34" borderId="29" xfId="62" applyNumberFormat="1" applyFont="1" applyBorder="1" applyAlignment="1">
      <alignment/>
      <protection/>
    </xf>
    <xf numFmtId="0" fontId="3" fillId="33" borderId="30" xfId="59" applyNumberFormat="1" applyFont="1" applyBorder="1" applyAlignment="1">
      <alignment horizontal="left" indent="1"/>
      <protection/>
    </xf>
    <xf numFmtId="0" fontId="3" fillId="33" borderId="31" xfId="59" applyNumberFormat="1" applyFont="1" applyBorder="1" applyAlignment="1">
      <alignment horizontal="left"/>
      <protection/>
    </xf>
    <xf numFmtId="9" fontId="3" fillId="0" borderId="36" xfId="59" applyNumberFormat="1" applyFont="1" applyFill="1" applyBorder="1" applyAlignment="1" applyProtection="1">
      <alignment/>
      <protection locked="0"/>
    </xf>
    <xf numFmtId="44" fontId="3" fillId="0" borderId="32" xfId="0" applyNumberFormat="1" applyFont="1" applyFill="1" applyBorder="1" applyAlignment="1" applyProtection="1">
      <alignment/>
      <protection locked="0"/>
    </xf>
    <xf numFmtId="44" fontId="5" fillId="34" borderId="53" xfId="62" applyNumberFormat="1" applyFont="1" applyBorder="1" applyAlignment="1">
      <alignment/>
      <protection/>
    </xf>
    <xf numFmtId="0" fontId="5" fillId="0" borderId="0" xfId="0" applyFont="1" applyAlignment="1">
      <alignment horizontal="centerContinuous"/>
    </xf>
    <xf numFmtId="0" fontId="3" fillId="0" borderId="0" xfId="0" applyFont="1" applyAlignment="1">
      <alignment horizontal="left"/>
    </xf>
    <xf numFmtId="0" fontId="3" fillId="0" borderId="0" xfId="0" applyFont="1" applyAlignment="1">
      <alignment horizontal="right"/>
    </xf>
    <xf numFmtId="0" fontId="7" fillId="0" borderId="20" xfId="0" applyFont="1" applyBorder="1" applyAlignment="1">
      <alignment horizontal="left"/>
    </xf>
    <xf numFmtId="0" fontId="3" fillId="0" borderId="21" xfId="0" applyFont="1" applyBorder="1" applyAlignment="1">
      <alignment/>
    </xf>
    <xf numFmtId="0" fontId="7" fillId="0" borderId="22" xfId="0" applyFont="1" applyBorder="1" applyAlignment="1">
      <alignment/>
    </xf>
    <xf numFmtId="0" fontId="3" fillId="0" borderId="14" xfId="0" applyFont="1" applyBorder="1" applyAlignment="1">
      <alignment horizontal="right"/>
    </xf>
    <xf numFmtId="0" fontId="3" fillId="0" borderId="20" xfId="0" applyFont="1" applyBorder="1" applyAlignment="1">
      <alignment horizontal="left"/>
    </xf>
    <xf numFmtId="0" fontId="18" fillId="0" borderId="21" xfId="0" applyFont="1" applyFill="1" applyBorder="1" applyAlignment="1">
      <alignment/>
    </xf>
    <xf numFmtId="0" fontId="18" fillId="0" borderId="22" xfId="0" applyFont="1" applyFill="1" applyBorder="1" applyAlignment="1">
      <alignment/>
    </xf>
    <xf numFmtId="0" fontId="5" fillId="0" borderId="21" xfId="0" applyFont="1" applyBorder="1" applyAlignment="1">
      <alignment/>
    </xf>
    <xf numFmtId="0" fontId="3" fillId="0" borderId="22" xfId="0" applyFont="1" applyBorder="1" applyAlignment="1">
      <alignment/>
    </xf>
    <xf numFmtId="0" fontId="18" fillId="0" borderId="0" xfId="0" applyFont="1" applyFill="1" applyAlignment="1">
      <alignment/>
    </xf>
    <xf numFmtId="0" fontId="18" fillId="0" borderId="14" xfId="0" applyFont="1" applyFill="1" applyBorder="1" applyAlignment="1">
      <alignment/>
    </xf>
    <xf numFmtId="0" fontId="5" fillId="0" borderId="22" xfId="0" applyFont="1" applyBorder="1" applyAlignment="1">
      <alignment horizontal="center"/>
    </xf>
    <xf numFmtId="0" fontId="5" fillId="0" borderId="15" xfId="0" applyFont="1" applyBorder="1" applyAlignment="1">
      <alignment horizontal="left"/>
    </xf>
    <xf numFmtId="0" fontId="18" fillId="0" borderId="18" xfId="0" applyFont="1" applyFill="1" applyBorder="1" applyAlignment="1">
      <alignment/>
    </xf>
    <xf numFmtId="37" fontId="5" fillId="0" borderId="15" xfId="0" applyNumberFormat="1" applyFont="1" applyBorder="1" applyAlignment="1" applyProtection="1">
      <alignment horizontal="center"/>
      <protection/>
    </xf>
    <xf numFmtId="37" fontId="5" fillId="0" borderId="36" xfId="0" applyNumberFormat="1" applyFont="1" applyBorder="1" applyAlignment="1" applyProtection="1">
      <alignment horizontal="center"/>
      <protection/>
    </xf>
    <xf numFmtId="3" fontId="3" fillId="0" borderId="12" xfId="0" applyNumberFormat="1" applyFont="1" applyBorder="1" applyAlignment="1">
      <alignment/>
    </xf>
    <xf numFmtId="0" fontId="5" fillId="0" borderId="27" xfId="0" applyFont="1" applyBorder="1" applyAlignment="1">
      <alignment/>
    </xf>
    <xf numFmtId="0" fontId="3" fillId="36" borderId="12" xfId="0" applyFont="1" applyFill="1" applyBorder="1" applyAlignment="1" applyProtection="1">
      <alignment horizontal="left"/>
      <protection/>
    </xf>
    <xf numFmtId="0" fontId="3" fillId="36" borderId="18" xfId="0" applyFont="1" applyFill="1" applyBorder="1" applyAlignment="1" applyProtection="1">
      <alignment/>
      <protection/>
    </xf>
    <xf numFmtId="38" fontId="3" fillId="0" borderId="15" xfId="0" applyNumberFormat="1" applyFont="1" applyBorder="1" applyAlignment="1" applyProtection="1">
      <alignment horizontal="right"/>
      <protection/>
    </xf>
    <xf numFmtId="38" fontId="5" fillId="0" borderId="36" xfId="0" applyNumberFormat="1" applyFont="1" applyBorder="1" applyAlignment="1" applyProtection="1">
      <alignment horizontal="right"/>
      <protection/>
    </xf>
    <xf numFmtId="0" fontId="3" fillId="0" borderId="20" xfId="0" applyFont="1" applyFill="1" applyBorder="1" applyAlignment="1" applyProtection="1">
      <alignment horizontal="left"/>
      <protection/>
    </xf>
    <xf numFmtId="0" fontId="3" fillId="0" borderId="0" xfId="0" applyFont="1" applyFill="1" applyBorder="1" applyAlignment="1" applyProtection="1">
      <alignment/>
      <protection/>
    </xf>
    <xf numFmtId="3" fontId="3" fillId="37" borderId="12" xfId="0" applyNumberFormat="1" applyFont="1" applyFill="1" applyBorder="1" applyAlignment="1">
      <alignment/>
    </xf>
    <xf numFmtId="37" fontId="5" fillId="0" borderId="27" xfId="0" applyNumberFormat="1" applyFont="1" applyBorder="1" applyAlignment="1" applyProtection="1">
      <alignment horizontal="right"/>
      <protection/>
    </xf>
    <xf numFmtId="0" fontId="3" fillId="36" borderId="15" xfId="0" applyFont="1" applyFill="1" applyBorder="1" applyAlignment="1" applyProtection="1">
      <alignment horizontal="left"/>
      <protection/>
    </xf>
    <xf numFmtId="37" fontId="3" fillId="37" borderId="12" xfId="0" applyNumberFormat="1" applyFont="1" applyFill="1" applyBorder="1" applyAlignment="1" applyProtection="1">
      <alignment horizontal="right"/>
      <protection/>
    </xf>
    <xf numFmtId="38" fontId="18" fillId="0" borderId="75" xfId="0" applyNumberFormat="1" applyFont="1" applyFill="1" applyBorder="1" applyAlignment="1" applyProtection="1">
      <alignment horizontal="right"/>
      <protection locked="0"/>
    </xf>
    <xf numFmtId="38" fontId="5" fillId="0" borderId="19" xfId="0" applyNumberFormat="1" applyFont="1" applyBorder="1" applyAlignment="1" applyProtection="1">
      <alignment horizontal="right"/>
      <protection/>
    </xf>
    <xf numFmtId="0" fontId="3" fillId="0" borderId="15" xfId="0" applyFont="1" applyBorder="1" applyAlignment="1" applyProtection="1">
      <alignment horizontal="left"/>
      <protection/>
    </xf>
    <xf numFmtId="0" fontId="3" fillId="0" borderId="18" xfId="0" applyFont="1" applyBorder="1" applyAlignment="1" applyProtection="1">
      <alignment/>
      <protection/>
    </xf>
    <xf numFmtId="0" fontId="3" fillId="0" borderId="15" xfId="0" applyFont="1" applyFill="1" applyBorder="1" applyAlignment="1" applyProtection="1">
      <alignment horizontal="left"/>
      <protection/>
    </xf>
    <xf numFmtId="0" fontId="3" fillId="0" borderId="18" xfId="0" applyFont="1" applyFill="1" applyBorder="1" applyAlignment="1" applyProtection="1">
      <alignment/>
      <protection/>
    </xf>
    <xf numFmtId="0" fontId="3" fillId="0" borderId="12" xfId="0" applyFont="1" applyBorder="1" applyAlignment="1" applyProtection="1">
      <alignment horizontal="left"/>
      <protection/>
    </xf>
    <xf numFmtId="38" fontId="3" fillId="0" borderId="12" xfId="0" applyNumberFormat="1" applyFont="1" applyBorder="1" applyAlignment="1" applyProtection="1">
      <alignment horizontal="right"/>
      <protection/>
    </xf>
    <xf numFmtId="38" fontId="9" fillId="0" borderId="75" xfId="0" applyNumberFormat="1" applyFont="1" applyFill="1" applyBorder="1" applyAlignment="1" applyProtection="1">
      <alignment horizontal="right"/>
      <protection locked="0"/>
    </xf>
    <xf numFmtId="38" fontId="3" fillId="0" borderId="18" xfId="0" applyNumberFormat="1" applyFont="1" applyBorder="1" applyAlignment="1" applyProtection="1">
      <alignment horizontal="right"/>
      <protection locked="0"/>
    </xf>
    <xf numFmtId="38" fontId="3" fillId="0" borderId="36" xfId="0" applyNumberFormat="1" applyFont="1" applyBorder="1" applyAlignment="1" applyProtection="1">
      <alignment horizontal="right"/>
      <protection/>
    </xf>
    <xf numFmtId="3" fontId="3" fillId="0" borderId="20" xfId="0" applyNumberFormat="1" applyFont="1" applyBorder="1" applyAlignment="1">
      <alignment/>
    </xf>
    <xf numFmtId="0" fontId="3" fillId="0" borderId="44" xfId="0" applyFont="1" applyBorder="1" applyAlignment="1">
      <alignment/>
    </xf>
    <xf numFmtId="38" fontId="3" fillId="0" borderId="0" xfId="0" applyNumberFormat="1" applyFont="1" applyBorder="1" applyAlignment="1" applyProtection="1">
      <alignment horizontal="right"/>
      <protection locked="0"/>
    </xf>
    <xf numFmtId="38" fontId="3" fillId="0" borderId="15" xfId="0" applyNumberFormat="1" applyFont="1" applyBorder="1" applyAlignment="1" applyProtection="1">
      <alignment horizontal="right"/>
      <protection locked="0"/>
    </xf>
    <xf numFmtId="38" fontId="3" fillId="0" borderId="76" xfId="0" applyNumberFormat="1" applyFont="1" applyBorder="1" applyAlignment="1" applyProtection="1">
      <alignment horizontal="right"/>
      <protection/>
    </xf>
    <xf numFmtId="0" fontId="3" fillId="0" borderId="77" xfId="0" applyFont="1" applyBorder="1" applyAlignment="1">
      <alignment/>
    </xf>
    <xf numFmtId="37" fontId="5" fillId="0" borderId="14" xfId="0" applyNumberFormat="1" applyFont="1" applyBorder="1" applyAlignment="1" applyProtection="1">
      <alignment horizontal="right"/>
      <protection/>
    </xf>
    <xf numFmtId="37" fontId="3" fillId="37" borderId="15" xfId="0" applyNumberFormat="1" applyFont="1" applyFill="1" applyBorder="1" applyAlignment="1" applyProtection="1">
      <alignment horizontal="right"/>
      <protection/>
    </xf>
    <xf numFmtId="38" fontId="9" fillId="0" borderId="75" xfId="0" applyNumberFormat="1" applyFont="1" applyFill="1" applyBorder="1" applyAlignment="1" applyProtection="1">
      <alignment horizontal="right"/>
      <protection/>
    </xf>
    <xf numFmtId="38" fontId="3" fillId="35" borderId="15" xfId="0" applyNumberFormat="1" applyFont="1" applyFill="1" applyBorder="1" applyAlignment="1" applyProtection="1">
      <alignment horizontal="right"/>
      <protection locked="0"/>
    </xf>
    <xf numFmtId="37" fontId="3" fillId="0" borderId="12" xfId="0" applyNumberFormat="1" applyFont="1" applyBorder="1" applyAlignment="1" applyProtection="1">
      <alignment horizontal="right"/>
      <protection/>
    </xf>
    <xf numFmtId="0" fontId="3" fillId="0" borderId="78" xfId="0" applyFont="1" applyBorder="1" applyAlignment="1" applyProtection="1">
      <alignment horizontal="left"/>
      <protection/>
    </xf>
    <xf numFmtId="0" fontId="3" fillId="0" borderId="79" xfId="0" applyFont="1" applyBorder="1" applyAlignment="1" applyProtection="1">
      <alignment/>
      <protection/>
    </xf>
    <xf numFmtId="38" fontId="3" fillId="0" borderId="78" xfId="0" applyNumberFormat="1" applyFont="1" applyBorder="1" applyAlignment="1" applyProtection="1">
      <alignment horizontal="right"/>
      <protection/>
    </xf>
    <xf numFmtId="38" fontId="5" fillId="0" borderId="80" xfId="0" applyNumberFormat="1" applyFont="1" applyBorder="1" applyAlignment="1" applyProtection="1">
      <alignment horizontal="right"/>
      <protection/>
    </xf>
    <xf numFmtId="37" fontId="3" fillId="0" borderId="0" xfId="0" applyNumberFormat="1" applyFont="1" applyBorder="1" applyAlignment="1" applyProtection="1">
      <alignment horizontal="centerContinuous"/>
      <protection/>
    </xf>
    <xf numFmtId="37" fontId="3" fillId="0" borderId="14" xfId="0" applyNumberFormat="1" applyFont="1" applyBorder="1" applyAlignment="1" applyProtection="1">
      <alignment horizontal="centerContinuous"/>
      <protection/>
    </xf>
    <xf numFmtId="0" fontId="5" fillId="0" borderId="12" xfId="0" applyFont="1" applyBorder="1" applyAlignment="1" applyProtection="1">
      <alignment horizontal="left"/>
      <protection/>
    </xf>
    <xf numFmtId="37" fontId="3" fillId="0" borderId="0" xfId="0" applyNumberFormat="1" applyFont="1" applyBorder="1" applyAlignment="1" applyProtection="1">
      <alignment horizontal="right"/>
      <protection/>
    </xf>
    <xf numFmtId="37" fontId="3" fillId="0" borderId="14" xfId="0" applyNumberFormat="1" applyFont="1" applyBorder="1" applyAlignment="1" applyProtection="1">
      <alignment horizontal="right"/>
      <protection/>
    </xf>
    <xf numFmtId="0" fontId="3" fillId="36" borderId="16" xfId="0" applyFont="1" applyFill="1" applyBorder="1" applyAlignment="1" applyProtection="1">
      <alignment horizontal="left"/>
      <protection/>
    </xf>
    <xf numFmtId="0" fontId="3" fillId="36" borderId="25" xfId="0" applyFont="1" applyFill="1" applyBorder="1" applyAlignment="1" applyProtection="1">
      <alignment/>
      <protection/>
    </xf>
    <xf numFmtId="38" fontId="3" fillId="35" borderId="13" xfId="0" applyNumberFormat="1" applyFont="1" applyFill="1" applyBorder="1" applyAlignment="1" applyProtection="1">
      <alignment horizontal="right"/>
      <protection/>
    </xf>
    <xf numFmtId="38" fontId="3" fillId="35" borderId="26" xfId="0" applyNumberFormat="1" applyFont="1" applyFill="1" applyBorder="1" applyAlignment="1" applyProtection="1">
      <alignment horizontal="right"/>
      <protection/>
    </xf>
    <xf numFmtId="38" fontId="5" fillId="0" borderId="13" xfId="0" applyNumberFormat="1" applyFont="1" applyBorder="1" applyAlignment="1" applyProtection="1">
      <alignment horizontal="right"/>
      <protection/>
    </xf>
    <xf numFmtId="0" fontId="3" fillId="36" borderId="0" xfId="0" applyFont="1" applyFill="1" applyBorder="1" applyAlignment="1" applyProtection="1">
      <alignment/>
      <protection/>
    </xf>
    <xf numFmtId="37" fontId="3" fillId="37" borderId="27" xfId="0" applyNumberFormat="1" applyFont="1" applyFill="1" applyBorder="1" applyAlignment="1" applyProtection="1">
      <alignment/>
      <protection/>
    </xf>
    <xf numFmtId="37" fontId="5" fillId="0" borderId="44" xfId="0" applyNumberFormat="1" applyFont="1" applyBorder="1" applyAlignment="1" applyProtection="1">
      <alignment horizontal="right"/>
      <protection/>
    </xf>
    <xf numFmtId="37" fontId="3" fillId="37" borderId="36" xfId="0" applyNumberFormat="1" applyFont="1" applyFill="1" applyBorder="1" applyAlignment="1" applyProtection="1">
      <alignment/>
      <protection/>
    </xf>
    <xf numFmtId="38" fontId="3" fillId="0" borderId="19" xfId="0" applyNumberFormat="1" applyFont="1" applyBorder="1" applyAlignment="1" applyProtection="1">
      <alignment horizontal="right"/>
      <protection locked="0"/>
    </xf>
    <xf numFmtId="0" fontId="3" fillId="36" borderId="37" xfId="0" applyFont="1" applyFill="1" applyBorder="1" applyAlignment="1" applyProtection="1">
      <alignment horizontal="left"/>
      <protection/>
    </xf>
    <xf numFmtId="0" fontId="3" fillId="36" borderId="26" xfId="0" applyFont="1" applyFill="1" applyBorder="1" applyAlignment="1" applyProtection="1">
      <alignment/>
      <protection/>
    </xf>
    <xf numFmtId="0" fontId="3" fillId="36" borderId="13" xfId="0" applyFont="1" applyFill="1" applyBorder="1" applyAlignment="1" applyProtection="1">
      <alignment/>
      <protection/>
    </xf>
    <xf numFmtId="37" fontId="3" fillId="37" borderId="13" xfId="0" applyNumberFormat="1" applyFont="1" applyFill="1" applyBorder="1" applyAlignment="1" applyProtection="1">
      <alignment/>
      <protection/>
    </xf>
    <xf numFmtId="37" fontId="5" fillId="0" borderId="13" xfId="0" applyNumberFormat="1" applyFont="1" applyBorder="1" applyAlignment="1" applyProtection="1">
      <alignment/>
      <protection/>
    </xf>
    <xf numFmtId="37" fontId="5" fillId="0" borderId="9" xfId="0" applyNumberFormat="1" applyFont="1" applyBorder="1" applyAlignment="1" applyProtection="1">
      <alignment/>
      <protection/>
    </xf>
    <xf numFmtId="17" fontId="3" fillId="0" borderId="0"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37" fontId="3" fillId="0" borderId="9" xfId="0" applyNumberFormat="1" applyFont="1" applyBorder="1" applyAlignment="1" applyProtection="1">
      <alignment/>
      <protection/>
    </xf>
    <xf numFmtId="0" fontId="3" fillId="0" borderId="9" xfId="0" applyFont="1" applyBorder="1" applyAlignment="1" applyProtection="1">
      <alignment horizontal="left"/>
      <protection/>
    </xf>
    <xf numFmtId="0" fontId="3" fillId="0" borderId="55" xfId="0" applyFont="1" applyBorder="1" applyAlignment="1" applyProtection="1">
      <alignment horizontal="left"/>
      <protection/>
    </xf>
    <xf numFmtId="0" fontId="5" fillId="0" borderId="20" xfId="0" applyFont="1" applyBorder="1" applyAlignment="1" applyProtection="1">
      <alignment horizontal="left"/>
      <protection/>
    </xf>
    <xf numFmtId="37" fontId="5" fillId="0" borderId="20" xfId="0" applyNumberFormat="1" applyFont="1" applyBorder="1" applyAlignment="1" applyProtection="1">
      <alignment/>
      <protection/>
    </xf>
    <xf numFmtId="37" fontId="3" fillId="0" borderId="21" xfId="0" applyNumberFormat="1" applyFont="1" applyBorder="1" applyAlignment="1" applyProtection="1">
      <alignment/>
      <protection/>
    </xf>
    <xf numFmtId="37" fontId="3" fillId="0" borderId="22" xfId="0" applyNumberFormat="1" applyFont="1" applyBorder="1" applyAlignment="1" applyProtection="1">
      <alignment/>
      <protection/>
    </xf>
    <xf numFmtId="0" fontId="7" fillId="0" borderId="12" xfId="0" applyFont="1" applyBorder="1" applyAlignment="1" applyProtection="1">
      <alignment horizontal="left"/>
      <protection/>
    </xf>
    <xf numFmtId="0" fontId="7" fillId="0" borderId="0" xfId="0" applyFont="1" applyAlignment="1" applyProtection="1">
      <alignment/>
      <protection/>
    </xf>
    <xf numFmtId="37" fontId="3" fillId="0" borderId="15" xfId="0" applyNumberFormat="1" applyFont="1" applyBorder="1" applyAlignment="1" applyProtection="1">
      <alignment/>
      <protection locked="0"/>
    </xf>
    <xf numFmtId="37" fontId="3" fillId="0" borderId="18" xfId="0" applyNumberFormat="1" applyFont="1" applyBorder="1" applyAlignment="1" applyProtection="1">
      <alignment/>
      <protection locked="0"/>
    </xf>
    <xf numFmtId="37" fontId="3" fillId="0" borderId="19" xfId="0" applyNumberFormat="1" applyFont="1" applyBorder="1" applyAlignment="1" applyProtection="1">
      <alignment/>
      <protection locked="0"/>
    </xf>
    <xf numFmtId="37" fontId="5" fillId="0" borderId="12" xfId="0" applyNumberFormat="1" applyFont="1" applyBorder="1" applyAlignment="1" applyProtection="1">
      <alignment/>
      <protection/>
    </xf>
    <xf numFmtId="37" fontId="3" fillId="0" borderId="15" xfId="0" applyNumberFormat="1" applyFont="1" applyBorder="1" applyAlignment="1" applyProtection="1">
      <alignment/>
      <protection/>
    </xf>
    <xf numFmtId="37" fontId="3" fillId="0" borderId="18" xfId="0" applyNumberFormat="1" applyFont="1" applyBorder="1" applyAlignment="1" applyProtection="1">
      <alignment/>
      <protection/>
    </xf>
    <xf numFmtId="37" fontId="3" fillId="0" borderId="19" xfId="0" applyNumberFormat="1"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locked="0"/>
    </xf>
    <xf numFmtId="0" fontId="3" fillId="0" borderId="19" xfId="0" applyFont="1" applyBorder="1" applyAlignment="1" applyProtection="1">
      <alignment/>
      <protection/>
    </xf>
    <xf numFmtId="0" fontId="3" fillId="0" borderId="0" xfId="0" applyFont="1" applyBorder="1" applyAlignment="1">
      <alignment horizontal="left"/>
    </xf>
    <xf numFmtId="0" fontId="3" fillId="0" borderId="0" xfId="0" applyFont="1" applyBorder="1" applyAlignment="1">
      <alignment horizontal="right"/>
    </xf>
    <xf numFmtId="17" fontId="4" fillId="0" borderId="15" xfId="0" applyNumberFormat="1" applyFont="1" applyBorder="1" applyAlignment="1" applyProtection="1">
      <alignment/>
      <protection/>
    </xf>
    <xf numFmtId="10" fontId="3" fillId="0" borderId="9" xfId="58" applyNumberFormat="1" applyFont="1" applyBorder="1" applyAlignment="1" applyProtection="1">
      <alignment/>
      <protection/>
    </xf>
    <xf numFmtId="43" fontId="17" fillId="39" borderId="56" xfId="42" applyFont="1" applyFill="1" applyBorder="1" applyAlignment="1">
      <alignment/>
    </xf>
    <xf numFmtId="41" fontId="5" fillId="0" borderId="0" xfId="0" applyNumberFormat="1" applyFont="1" applyFill="1" applyAlignment="1" applyProtection="1">
      <alignment/>
      <protection/>
    </xf>
    <xf numFmtId="0" fontId="3" fillId="0" borderId="0" xfId="0" applyFont="1" applyFill="1" applyAlignment="1" applyProtection="1">
      <alignment/>
      <protection/>
    </xf>
    <xf numFmtId="0" fontId="5" fillId="0" borderId="15" xfId="0" applyFont="1" applyBorder="1" applyAlignment="1" applyProtection="1">
      <alignment/>
      <protection/>
    </xf>
    <xf numFmtId="0" fontId="5" fillId="0" borderId="19" xfId="0" applyFont="1" applyBorder="1" applyAlignment="1" applyProtection="1">
      <alignment/>
      <protection/>
    </xf>
    <xf numFmtId="3" fontId="5" fillId="0" borderId="36" xfId="0" applyNumberFormat="1" applyFont="1" applyBorder="1" applyAlignment="1" applyProtection="1">
      <alignment horizontal="right"/>
      <protection/>
    </xf>
    <xf numFmtId="0" fontId="3" fillId="0" borderId="17" xfId="0" applyFont="1" applyBorder="1" applyAlignment="1" applyProtection="1">
      <alignment/>
      <protection/>
    </xf>
    <xf numFmtId="0" fontId="3" fillId="0" borderId="81" xfId="0" applyFont="1" applyFill="1" applyBorder="1" applyAlignment="1" applyProtection="1">
      <alignment/>
      <protection/>
    </xf>
    <xf numFmtId="3" fontId="3" fillId="0" borderId="81" xfId="0" applyNumberFormat="1" applyFont="1" applyBorder="1" applyAlignment="1" applyProtection="1">
      <alignment/>
      <protection/>
    </xf>
    <xf numFmtId="3" fontId="3" fillId="0" borderId="17" xfId="0" applyNumberFormat="1" applyFont="1" applyBorder="1" applyAlignment="1" applyProtection="1">
      <alignment/>
      <protection/>
    </xf>
    <xf numFmtId="0" fontId="3" fillId="38" borderId="30" xfId="0" applyFont="1" applyFill="1" applyBorder="1" applyAlignment="1" applyProtection="1">
      <alignment/>
      <protection/>
    </xf>
    <xf numFmtId="0" fontId="3" fillId="38" borderId="82" xfId="0" applyFont="1" applyFill="1" applyBorder="1" applyAlignment="1" applyProtection="1">
      <alignment/>
      <protection/>
    </xf>
    <xf numFmtId="3" fontId="3" fillId="38" borderId="82" xfId="0" applyNumberFormat="1" applyFont="1" applyFill="1" applyBorder="1" applyAlignment="1" applyProtection="1">
      <alignment/>
      <protection/>
    </xf>
    <xf numFmtId="3" fontId="3" fillId="38" borderId="83" xfId="0" applyNumberFormat="1" applyFont="1" applyFill="1" applyBorder="1" applyAlignment="1" applyProtection="1">
      <alignment/>
      <protection/>
    </xf>
    <xf numFmtId="3" fontId="5" fillId="0" borderId="20" xfId="0" applyNumberFormat="1" applyFont="1" applyBorder="1" applyAlignment="1" applyProtection="1">
      <alignment/>
      <protection/>
    </xf>
    <xf numFmtId="0" fontId="6" fillId="0" borderId="21" xfId="0" applyFont="1" applyBorder="1" applyAlignment="1" applyProtection="1">
      <alignment/>
      <protection/>
    </xf>
    <xf numFmtId="0" fontId="6" fillId="0" borderId="22" xfId="0" applyFont="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Protected" xfId="59"/>
    <cellStyle name="Protected Bold" xfId="60"/>
    <cellStyle name="Title" xfId="61"/>
    <cellStyle name="Total" xfId="62"/>
    <cellStyle name="Warning Text" xfId="63"/>
  </cellStyles>
  <dxfs count="16">
    <dxf>
      <font>
        <color indexed="9"/>
      </font>
      <fill>
        <patternFill>
          <bgColor indexed="12"/>
        </patternFill>
      </fill>
    </dxf>
    <dxf>
      <fill>
        <patternFill>
          <bgColor indexed="47"/>
        </patternFill>
      </fill>
    </dxf>
    <dxf>
      <font>
        <b/>
        <i val="0"/>
        <color indexed="9"/>
      </font>
      <fill>
        <patternFill>
          <bgColor indexed="12"/>
        </patternFill>
      </fill>
    </dxf>
    <dxf>
      <fill>
        <patternFill>
          <bgColor indexed="47"/>
        </patternFill>
      </fill>
    </dxf>
    <dxf>
      <fill>
        <patternFill>
          <bgColor indexed="43"/>
        </patternFill>
      </fill>
    </dxf>
    <dxf>
      <fill>
        <patternFill>
          <bgColor indexed="47"/>
        </patternFill>
      </fill>
    </dxf>
    <dxf>
      <font>
        <b/>
        <i val="0"/>
        <color indexed="9"/>
      </font>
      <fill>
        <patternFill>
          <bgColor indexed="12"/>
        </patternFill>
      </fill>
    </dxf>
    <dxf>
      <font>
        <color indexed="9"/>
      </font>
      <fill>
        <patternFill>
          <bgColor indexed="12"/>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7"/>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my\AppData\Local\Temp\Sta11_204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 2011"/>
      <sheetName val="Y-T-D"/>
      <sheetName val="Budget"/>
    </sheetNames>
    <sheetDataSet>
      <sheetData sheetId="0">
        <row r="34">
          <cell r="D34">
            <v>0</v>
          </cell>
          <cell r="E34">
            <v>0</v>
          </cell>
          <cell r="F34">
            <v>0</v>
          </cell>
          <cell r="G34">
            <v>0</v>
          </cell>
          <cell r="H34">
            <v>0</v>
          </cell>
          <cell r="I34">
            <v>0</v>
          </cell>
          <cell r="J34">
            <v>0</v>
          </cell>
          <cell r="K34">
            <v>0</v>
          </cell>
          <cell r="L34">
            <v>0</v>
          </cell>
          <cell r="M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Estimated_Total_Participati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R112"/>
  <sheetViews>
    <sheetView tabSelected="1" zoomScalePageLayoutView="0" workbookViewId="0" topLeftCell="A1">
      <pane xSplit="3" ySplit="11" topLeftCell="D42" activePane="bottomRight" state="frozen"/>
      <selection pane="topLeft" activeCell="K100" sqref="K100"/>
      <selection pane="topRight" activeCell="K100" sqref="K100"/>
      <selection pane="bottomLeft" activeCell="K100" sqref="K100"/>
      <selection pane="bottomRight" activeCell="D83" sqref="D83:O85"/>
    </sheetView>
  </sheetViews>
  <sheetFormatPr defaultColWidth="9.140625" defaultRowHeight="12.75" outlineLevelCol="1"/>
  <cols>
    <col min="1" max="1" width="10.7109375" style="44" hidden="1" customWidth="1" outlineLevel="1"/>
    <col min="2" max="2" width="15.7109375" style="44" customWidth="1" collapsed="1"/>
    <col min="3" max="3" width="13.57421875" style="44" customWidth="1"/>
    <col min="4" max="9" width="11.7109375" style="220" customWidth="1"/>
    <col min="10" max="10" width="12.8515625" style="220" customWidth="1"/>
    <col min="11" max="15" width="11.7109375" style="220" customWidth="1"/>
    <col min="16" max="16" width="12.8515625" style="220" bestFit="1" customWidth="1"/>
    <col min="17" max="18" width="12.8515625" style="44" customWidth="1"/>
    <col min="19" max="16384" width="9.140625" style="44" customWidth="1"/>
  </cols>
  <sheetData>
    <row r="1" spans="2:16" ht="11.25">
      <c r="B1" s="45"/>
      <c r="C1" s="46"/>
      <c r="D1" s="47"/>
      <c r="E1" s="47"/>
      <c r="F1" s="48" t="s">
        <v>0</v>
      </c>
      <c r="G1" s="49"/>
      <c r="H1" s="49"/>
      <c r="I1" s="49"/>
      <c r="J1" s="49"/>
      <c r="K1" s="49"/>
      <c r="L1" s="47"/>
      <c r="M1" s="47"/>
      <c r="N1" s="47"/>
      <c r="O1" s="47"/>
      <c r="P1" s="50" t="s">
        <v>1</v>
      </c>
    </row>
    <row r="2" spans="2:16" ht="15.75">
      <c r="B2" s="51"/>
      <c r="C2" s="52"/>
      <c r="D2" s="53"/>
      <c r="E2" s="53"/>
      <c r="F2" s="54" t="s">
        <v>2</v>
      </c>
      <c r="G2" s="53"/>
      <c r="H2" s="53"/>
      <c r="I2" s="53"/>
      <c r="J2" s="53"/>
      <c r="K2" s="53"/>
      <c r="L2" s="53"/>
      <c r="M2" s="53"/>
      <c r="N2" s="53"/>
      <c r="O2" s="53"/>
      <c r="P2" s="55"/>
    </row>
    <row r="3" spans="2:16" ht="11.25">
      <c r="B3" s="56"/>
      <c r="C3" s="57"/>
      <c r="D3" s="58"/>
      <c r="E3" s="58"/>
      <c r="F3" s="59"/>
      <c r="G3" s="58"/>
      <c r="H3" s="58"/>
      <c r="I3" s="58"/>
      <c r="J3" s="58"/>
      <c r="K3" s="58"/>
      <c r="L3" s="58"/>
      <c r="M3" s="58"/>
      <c r="N3" s="58"/>
      <c r="O3" s="58"/>
      <c r="P3" s="60"/>
    </row>
    <row r="4" spans="2:16" ht="11.25">
      <c r="B4" s="45" t="s">
        <v>3</v>
      </c>
      <c r="C4" s="46"/>
      <c r="D4" s="47"/>
      <c r="E4" s="47"/>
      <c r="F4" s="47"/>
      <c r="G4" s="47"/>
      <c r="H4" s="47"/>
      <c r="I4" s="47"/>
      <c r="J4" s="47"/>
      <c r="K4" s="47"/>
      <c r="L4" s="47"/>
      <c r="M4" s="47"/>
      <c r="N4" s="47"/>
      <c r="O4" s="47"/>
      <c r="P4" s="61"/>
    </row>
    <row r="5" spans="2:16" ht="11.25">
      <c r="B5" s="56" t="s">
        <v>4</v>
      </c>
      <c r="C5" s="57"/>
      <c r="D5" s="58"/>
      <c r="E5" s="58"/>
      <c r="F5" s="58"/>
      <c r="G5" s="62"/>
      <c r="H5" s="62"/>
      <c r="I5" s="62"/>
      <c r="J5" s="62"/>
      <c r="K5" s="62"/>
      <c r="L5" s="58"/>
      <c r="M5" s="58"/>
      <c r="N5" s="58"/>
      <c r="O5" s="58"/>
      <c r="P5" s="60"/>
    </row>
    <row r="6" spans="2:16" ht="11.25">
      <c r="B6" s="63" t="s">
        <v>5</v>
      </c>
      <c r="C6" s="64"/>
      <c r="D6" s="61"/>
      <c r="E6" s="65" t="s">
        <v>6</v>
      </c>
      <c r="F6" s="66"/>
      <c r="G6" s="67" t="s">
        <v>145</v>
      </c>
      <c r="H6" s="47"/>
      <c r="I6" s="47"/>
      <c r="J6" s="67" t="s">
        <v>7</v>
      </c>
      <c r="K6" s="47"/>
      <c r="L6" s="47"/>
      <c r="M6" s="68" t="s">
        <v>8</v>
      </c>
      <c r="N6" s="47"/>
      <c r="O6" s="47"/>
      <c r="P6" s="61"/>
    </row>
    <row r="7" spans="2:16" ht="11.25">
      <c r="B7" s="12" t="s">
        <v>198</v>
      </c>
      <c r="C7" s="69"/>
      <c r="D7" s="70"/>
      <c r="E7" s="71">
        <v>2371</v>
      </c>
      <c r="F7" s="72"/>
      <c r="G7" s="73"/>
      <c r="H7" s="72"/>
      <c r="I7" s="72"/>
      <c r="J7" s="357"/>
      <c r="K7" s="72"/>
      <c r="L7" s="72"/>
      <c r="M7" s="74"/>
      <c r="N7" s="72"/>
      <c r="O7" s="72"/>
      <c r="P7" s="70"/>
    </row>
    <row r="8" spans="2:16" ht="11.25">
      <c r="B8" s="75" t="s">
        <v>9</v>
      </c>
      <c r="C8" s="76"/>
      <c r="D8" s="60"/>
      <c r="E8" s="77"/>
      <c r="F8" s="58"/>
      <c r="G8" s="67" t="s">
        <v>10</v>
      </c>
      <c r="H8" s="58"/>
      <c r="I8" s="58"/>
      <c r="J8" s="78" t="s">
        <v>11</v>
      </c>
      <c r="K8" s="58"/>
      <c r="L8" s="58"/>
      <c r="M8" s="373" t="s">
        <v>209</v>
      </c>
      <c r="N8" s="374"/>
      <c r="O8" s="374"/>
      <c r="P8" s="375"/>
    </row>
    <row r="9" spans="2:16" ht="11.25">
      <c r="B9" s="79">
        <v>2392901</v>
      </c>
      <c r="C9" s="80"/>
      <c r="D9" s="70"/>
      <c r="E9" s="81"/>
      <c r="F9" s="70"/>
      <c r="G9" s="82"/>
      <c r="H9" s="72"/>
      <c r="I9" s="72"/>
      <c r="J9" s="83"/>
      <c r="K9" s="84"/>
      <c r="L9" s="72"/>
      <c r="M9" s="85"/>
      <c r="N9" s="86"/>
      <c r="O9" s="72"/>
      <c r="P9" s="70"/>
    </row>
    <row r="10" spans="2:16" ht="11.25">
      <c r="B10" s="56"/>
      <c r="C10" s="57"/>
      <c r="D10" s="58"/>
      <c r="E10" s="58"/>
      <c r="F10" s="58"/>
      <c r="G10" s="58"/>
      <c r="H10" s="58"/>
      <c r="I10" s="58"/>
      <c r="J10" s="58"/>
      <c r="K10" s="58"/>
      <c r="L10" s="58"/>
      <c r="M10" s="58"/>
      <c r="N10" s="58"/>
      <c r="O10" s="58"/>
      <c r="P10" s="60"/>
    </row>
    <row r="11" spans="1:16" ht="11.25">
      <c r="A11" s="87" t="s">
        <v>25</v>
      </c>
      <c r="B11" s="18" t="s">
        <v>12</v>
      </c>
      <c r="C11" s="18"/>
      <c r="D11" s="88">
        <v>39356</v>
      </c>
      <c r="E11" s="88">
        <f>IF($D$11="","",DATE(YEAR(D11+40),MONTH(D11+40),1))</f>
        <v>39387</v>
      </c>
      <c r="F11" s="88">
        <f>IF($D$11="","",DATE(YEAR(E11+40),MONTH(E11+40),1))</f>
        <v>39417</v>
      </c>
      <c r="G11" s="88">
        <f>IF($D$11="","",DATE(YEAR(F11+40),MONTH(F11+40),1))</f>
        <v>39448</v>
      </c>
      <c r="H11" s="88">
        <f aca="true" t="shared" si="0" ref="H11:O11">IF($D$11="","",DATE(YEAR(G11+40),MONTH(G11+40),1))</f>
        <v>39479</v>
      </c>
      <c r="I11" s="88">
        <f t="shared" si="0"/>
        <v>39508</v>
      </c>
      <c r="J11" s="88">
        <f t="shared" si="0"/>
        <v>39539</v>
      </c>
      <c r="K11" s="88">
        <f t="shared" si="0"/>
        <v>39569</v>
      </c>
      <c r="L11" s="88">
        <f t="shared" si="0"/>
        <v>39600</v>
      </c>
      <c r="M11" s="88">
        <f t="shared" si="0"/>
        <v>39630</v>
      </c>
      <c r="N11" s="88">
        <f t="shared" si="0"/>
        <v>39661</v>
      </c>
      <c r="O11" s="88">
        <f t="shared" si="0"/>
        <v>39692</v>
      </c>
      <c r="P11" s="89" t="s">
        <v>25</v>
      </c>
    </row>
    <row r="12" spans="1:16" ht="12.75">
      <c r="A12" s="90">
        <f>P12</f>
        <v>0</v>
      </c>
      <c r="B12" s="91" t="s">
        <v>146</v>
      </c>
      <c r="C12" s="92"/>
      <c r="D12" s="16">
        <f>ROUND(D72,0)</f>
        <v>0</v>
      </c>
      <c r="E12" s="16">
        <f aca="true" t="shared" si="1" ref="E12:O12">ROUND(E72,0)</f>
        <v>0</v>
      </c>
      <c r="F12" s="16">
        <f t="shared" si="1"/>
        <v>0</v>
      </c>
      <c r="G12" s="16">
        <f t="shared" si="1"/>
        <v>0</v>
      </c>
      <c r="H12" s="16">
        <f t="shared" si="1"/>
        <v>0</v>
      </c>
      <c r="I12" s="16">
        <f t="shared" si="1"/>
        <v>0</v>
      </c>
      <c r="J12" s="16">
        <f t="shared" si="1"/>
        <v>0</v>
      </c>
      <c r="K12" s="16">
        <f t="shared" si="1"/>
        <v>0</v>
      </c>
      <c r="L12" s="16">
        <f t="shared" si="1"/>
        <v>0</v>
      </c>
      <c r="M12" s="16">
        <f t="shared" si="1"/>
        <v>0</v>
      </c>
      <c r="N12" s="16">
        <f t="shared" si="1"/>
        <v>0</v>
      </c>
      <c r="O12" s="16">
        <f t="shared" si="1"/>
        <v>0</v>
      </c>
      <c r="P12" s="93">
        <f>SUM(D12:O12)</f>
        <v>0</v>
      </c>
    </row>
    <row r="13" spans="1:16" ht="12.75">
      <c r="A13" s="90">
        <f>P13</f>
        <v>0</v>
      </c>
      <c r="B13" s="94" t="s">
        <v>147</v>
      </c>
      <c r="C13" s="95"/>
      <c r="D13" s="16">
        <f>ROUND(D78,0)</f>
        <v>0</v>
      </c>
      <c r="E13" s="16">
        <f aca="true" t="shared" si="2" ref="E13:O13">ROUND(E78,0)</f>
        <v>0</v>
      </c>
      <c r="F13" s="16">
        <f t="shared" si="2"/>
        <v>0</v>
      </c>
      <c r="G13" s="16">
        <f t="shared" si="2"/>
        <v>0</v>
      </c>
      <c r="H13" s="16">
        <f t="shared" si="2"/>
        <v>0</v>
      </c>
      <c r="I13" s="16">
        <f t="shared" si="2"/>
        <v>0</v>
      </c>
      <c r="J13" s="16">
        <f t="shared" si="2"/>
        <v>0</v>
      </c>
      <c r="K13" s="16">
        <f t="shared" si="2"/>
        <v>0</v>
      </c>
      <c r="L13" s="16">
        <f t="shared" si="2"/>
        <v>0</v>
      </c>
      <c r="M13" s="16">
        <f t="shared" si="2"/>
        <v>0</v>
      </c>
      <c r="N13" s="16">
        <f t="shared" si="2"/>
        <v>0</v>
      </c>
      <c r="O13" s="16">
        <f t="shared" si="2"/>
        <v>0</v>
      </c>
      <c r="P13" s="93">
        <f>SUM(D13:O13)</f>
        <v>0</v>
      </c>
    </row>
    <row r="14" spans="1:16" ht="11.25">
      <c r="A14" s="90">
        <f aca="true" t="shared" si="3" ref="A14:A41">P14</f>
        <v>0</v>
      </c>
      <c r="B14" s="96" t="s">
        <v>148</v>
      </c>
      <c r="C14" s="96"/>
      <c r="D14" s="16">
        <f>D12-D13</f>
        <v>0</v>
      </c>
      <c r="E14" s="16">
        <f aca="true" t="shared" si="4" ref="E14:P14">E12-E13</f>
        <v>0</v>
      </c>
      <c r="F14" s="16">
        <f t="shared" si="4"/>
        <v>0</v>
      </c>
      <c r="G14" s="16">
        <f t="shared" si="4"/>
        <v>0</v>
      </c>
      <c r="H14" s="16">
        <f t="shared" si="4"/>
        <v>0</v>
      </c>
      <c r="I14" s="16">
        <f t="shared" si="4"/>
        <v>0</v>
      </c>
      <c r="J14" s="16">
        <f t="shared" si="4"/>
        <v>0</v>
      </c>
      <c r="K14" s="16">
        <f t="shared" si="4"/>
        <v>0</v>
      </c>
      <c r="L14" s="16">
        <f t="shared" si="4"/>
        <v>0</v>
      </c>
      <c r="M14" s="16">
        <f t="shared" si="4"/>
        <v>0</v>
      </c>
      <c r="N14" s="16">
        <f t="shared" si="4"/>
        <v>0</v>
      </c>
      <c r="O14" s="97">
        <f t="shared" si="4"/>
        <v>0</v>
      </c>
      <c r="P14" s="93">
        <f t="shared" si="4"/>
        <v>0</v>
      </c>
    </row>
    <row r="15" spans="1:16" ht="11.25">
      <c r="A15" s="98"/>
      <c r="B15" s="17"/>
      <c r="C15" s="99"/>
      <c r="D15" s="100"/>
      <c r="E15" s="100"/>
      <c r="F15" s="100"/>
      <c r="G15" s="100"/>
      <c r="H15" s="100"/>
      <c r="I15" s="100"/>
      <c r="J15" s="100"/>
      <c r="K15" s="100"/>
      <c r="L15" s="100"/>
      <c r="M15" s="100"/>
      <c r="N15" s="100"/>
      <c r="O15" s="100"/>
      <c r="P15" s="101"/>
    </row>
    <row r="16" spans="1:16" ht="11.25">
      <c r="A16" s="98"/>
      <c r="B16" s="18" t="s">
        <v>26</v>
      </c>
      <c r="C16" s="18"/>
      <c r="D16" s="102" t="s">
        <v>13</v>
      </c>
      <c r="E16" s="102" t="s">
        <v>14</v>
      </c>
      <c r="F16" s="102" t="s">
        <v>15</v>
      </c>
      <c r="G16" s="102" t="s">
        <v>16</v>
      </c>
      <c r="H16" s="102" t="s">
        <v>17</v>
      </c>
      <c r="I16" s="102" t="s">
        <v>18</v>
      </c>
      <c r="J16" s="102" t="s">
        <v>19</v>
      </c>
      <c r="K16" s="102" t="s">
        <v>20</v>
      </c>
      <c r="L16" s="102" t="s">
        <v>21</v>
      </c>
      <c r="M16" s="102" t="s">
        <v>22</v>
      </c>
      <c r="N16" s="102" t="s">
        <v>23</v>
      </c>
      <c r="O16" s="103" t="s">
        <v>24</v>
      </c>
      <c r="P16" s="89" t="s">
        <v>25</v>
      </c>
    </row>
    <row r="17" spans="1:16" ht="12.75">
      <c r="A17" s="90">
        <f t="shared" si="3"/>
        <v>0</v>
      </c>
      <c r="B17" s="104" t="s">
        <v>149</v>
      </c>
      <c r="C17" s="105"/>
      <c r="D17" s="16">
        <f>ROUND(D89,0)</f>
        <v>0</v>
      </c>
      <c r="E17" s="16">
        <f aca="true" t="shared" si="5" ref="E17:O17">ROUND(E89,0)</f>
        <v>0</v>
      </c>
      <c r="F17" s="16">
        <f t="shared" si="5"/>
        <v>0</v>
      </c>
      <c r="G17" s="16">
        <f t="shared" si="5"/>
        <v>0</v>
      </c>
      <c r="H17" s="16">
        <f t="shared" si="5"/>
        <v>0</v>
      </c>
      <c r="I17" s="16">
        <f t="shared" si="5"/>
        <v>0</v>
      </c>
      <c r="J17" s="16">
        <f t="shared" si="5"/>
        <v>0</v>
      </c>
      <c r="K17" s="16">
        <f t="shared" si="5"/>
        <v>0</v>
      </c>
      <c r="L17" s="16">
        <f t="shared" si="5"/>
        <v>0</v>
      </c>
      <c r="M17" s="16">
        <f t="shared" si="5"/>
        <v>0</v>
      </c>
      <c r="N17" s="16">
        <f t="shared" si="5"/>
        <v>0</v>
      </c>
      <c r="O17" s="16">
        <f t="shared" si="5"/>
        <v>0</v>
      </c>
      <c r="P17" s="93">
        <f aca="true" t="shared" si="6" ref="P17:P24">SUM(D17:O17)</f>
        <v>0</v>
      </c>
    </row>
    <row r="18" spans="1:16" ht="11.25">
      <c r="A18" s="90">
        <f t="shared" si="3"/>
        <v>0</v>
      </c>
      <c r="B18" s="106" t="s">
        <v>150</v>
      </c>
      <c r="C18" s="107"/>
      <c r="D18" s="108"/>
      <c r="E18" s="108"/>
      <c r="F18" s="109"/>
      <c r="G18" s="109"/>
      <c r="H18" s="109"/>
      <c r="I18" s="109"/>
      <c r="J18" s="109"/>
      <c r="K18" s="109"/>
      <c r="L18" s="109"/>
      <c r="M18" s="109"/>
      <c r="N18" s="109"/>
      <c r="O18" s="110">
        <v>0</v>
      </c>
      <c r="P18" s="93">
        <f t="shared" si="6"/>
        <v>0</v>
      </c>
    </row>
    <row r="19" spans="1:16" ht="11.25">
      <c r="A19" s="90">
        <f t="shared" si="3"/>
        <v>0</v>
      </c>
      <c r="B19" s="111" t="s">
        <v>151</v>
      </c>
      <c r="C19" s="112"/>
      <c r="D19" s="113">
        <f>D17+D18</f>
        <v>0</v>
      </c>
      <c r="E19" s="113">
        <f aca="true" t="shared" si="7" ref="E19:O19">E17+E18</f>
        <v>0</v>
      </c>
      <c r="F19" s="113">
        <f t="shared" si="7"/>
        <v>0</v>
      </c>
      <c r="G19" s="113">
        <f t="shared" si="7"/>
        <v>0</v>
      </c>
      <c r="H19" s="113">
        <f t="shared" si="7"/>
        <v>0</v>
      </c>
      <c r="I19" s="113">
        <f t="shared" si="7"/>
        <v>0</v>
      </c>
      <c r="J19" s="113">
        <f t="shared" si="7"/>
        <v>0</v>
      </c>
      <c r="K19" s="113">
        <f t="shared" si="7"/>
        <v>0</v>
      </c>
      <c r="L19" s="113">
        <f t="shared" si="7"/>
        <v>0</v>
      </c>
      <c r="M19" s="113">
        <f t="shared" si="7"/>
        <v>0</v>
      </c>
      <c r="N19" s="113">
        <f t="shared" si="7"/>
        <v>0</v>
      </c>
      <c r="O19" s="110">
        <f t="shared" si="7"/>
        <v>0</v>
      </c>
      <c r="P19" s="93">
        <f t="shared" si="6"/>
        <v>0</v>
      </c>
    </row>
    <row r="20" spans="1:16" ht="12.75">
      <c r="A20" s="90">
        <f t="shared" si="3"/>
        <v>0</v>
      </c>
      <c r="B20" s="104" t="s">
        <v>152</v>
      </c>
      <c r="C20" s="107"/>
      <c r="D20" s="16">
        <f>ROUND(R93,0)</f>
        <v>0</v>
      </c>
      <c r="E20" s="16">
        <f>ROUND(R94,0)</f>
        <v>0</v>
      </c>
      <c r="F20" s="16">
        <f>ROUND(R95,0)</f>
        <v>0</v>
      </c>
      <c r="G20" s="16">
        <f>ROUND(R96,0)</f>
        <v>0</v>
      </c>
      <c r="H20" s="16">
        <f>ROUND(R97,0)</f>
        <v>0</v>
      </c>
      <c r="I20" s="16">
        <f>ROUND(R98,0)</f>
        <v>0</v>
      </c>
      <c r="J20" s="16">
        <f>ROUND(R99,0)</f>
        <v>0</v>
      </c>
      <c r="K20" s="16">
        <f>ROUND(R100,0)</f>
        <v>0</v>
      </c>
      <c r="L20" s="16">
        <f>ROUND(R101,0)</f>
        <v>0</v>
      </c>
      <c r="M20" s="16">
        <f>ROUND(R102,0)</f>
        <v>0</v>
      </c>
      <c r="N20" s="16">
        <f>ROUND(R103,0)</f>
        <v>0</v>
      </c>
      <c r="O20" s="16">
        <f>ROUND(R104,0)</f>
        <v>0</v>
      </c>
      <c r="P20" s="93">
        <f t="shared" si="6"/>
        <v>0</v>
      </c>
    </row>
    <row r="21" spans="1:16" ht="11.25">
      <c r="A21" s="90">
        <f t="shared" si="3"/>
        <v>0</v>
      </c>
      <c r="B21" s="106" t="s">
        <v>153</v>
      </c>
      <c r="C21" s="107"/>
      <c r="D21" s="15">
        <v>0</v>
      </c>
      <c r="E21" s="15">
        <v>0</v>
      </c>
      <c r="F21" s="15">
        <v>0</v>
      </c>
      <c r="G21" s="15">
        <v>0</v>
      </c>
      <c r="H21" s="15">
        <v>0</v>
      </c>
      <c r="I21" s="15">
        <v>0</v>
      </c>
      <c r="J21" s="15">
        <v>0</v>
      </c>
      <c r="K21" s="15">
        <v>0</v>
      </c>
      <c r="L21" s="15">
        <v>0</v>
      </c>
      <c r="M21" s="15">
        <v>0</v>
      </c>
      <c r="N21" s="15">
        <v>0</v>
      </c>
      <c r="O21" s="114">
        <v>0</v>
      </c>
      <c r="P21" s="93">
        <f t="shared" si="6"/>
        <v>0</v>
      </c>
    </row>
    <row r="22" spans="1:16" ht="11.25">
      <c r="A22" s="90">
        <f t="shared" si="3"/>
        <v>0</v>
      </c>
      <c r="B22" s="106" t="s">
        <v>154</v>
      </c>
      <c r="C22" s="107"/>
      <c r="D22" s="13">
        <v>0</v>
      </c>
      <c r="E22" s="13">
        <v>0</v>
      </c>
      <c r="F22" s="13">
        <v>0</v>
      </c>
      <c r="G22" s="13">
        <v>0</v>
      </c>
      <c r="H22" s="13">
        <v>0</v>
      </c>
      <c r="I22" s="13">
        <v>0</v>
      </c>
      <c r="J22" s="13">
        <v>0</v>
      </c>
      <c r="K22" s="13">
        <v>0</v>
      </c>
      <c r="L22" s="13">
        <v>0</v>
      </c>
      <c r="M22" s="13">
        <v>0</v>
      </c>
      <c r="N22" s="13">
        <v>0</v>
      </c>
      <c r="O22" s="115">
        <v>0</v>
      </c>
      <c r="P22" s="93">
        <f t="shared" si="6"/>
        <v>0</v>
      </c>
    </row>
    <row r="23" spans="1:16" ht="11.25">
      <c r="A23" s="90">
        <f t="shared" si="3"/>
        <v>0</v>
      </c>
      <c r="B23" s="106" t="s">
        <v>155</v>
      </c>
      <c r="C23" s="107"/>
      <c r="D23" s="13">
        <v>0</v>
      </c>
      <c r="E23" s="13">
        <v>0</v>
      </c>
      <c r="F23" s="15">
        <v>0</v>
      </c>
      <c r="G23" s="13">
        <v>0</v>
      </c>
      <c r="H23" s="13">
        <v>0</v>
      </c>
      <c r="I23" s="13">
        <v>0</v>
      </c>
      <c r="J23" s="13">
        <v>0</v>
      </c>
      <c r="K23" s="13">
        <v>0</v>
      </c>
      <c r="L23" s="13">
        <v>0</v>
      </c>
      <c r="M23" s="13">
        <v>0</v>
      </c>
      <c r="N23" s="13">
        <v>0</v>
      </c>
      <c r="O23" s="115">
        <v>0</v>
      </c>
      <c r="P23" s="93">
        <f t="shared" si="6"/>
        <v>0</v>
      </c>
    </row>
    <row r="24" spans="1:16" ht="11.25">
      <c r="A24" s="90">
        <f t="shared" si="3"/>
        <v>0</v>
      </c>
      <c r="B24" s="106" t="s">
        <v>156</v>
      </c>
      <c r="C24" s="107"/>
      <c r="D24" s="13">
        <v>0</v>
      </c>
      <c r="E24" s="13">
        <v>0</v>
      </c>
      <c r="F24" s="13">
        <v>0</v>
      </c>
      <c r="G24" s="13">
        <v>0</v>
      </c>
      <c r="H24" s="13">
        <v>0</v>
      </c>
      <c r="I24" s="13">
        <v>0</v>
      </c>
      <c r="J24" s="13">
        <v>0</v>
      </c>
      <c r="K24" s="13">
        <v>0</v>
      </c>
      <c r="L24" s="13">
        <v>0</v>
      </c>
      <c r="M24" s="13">
        <v>0</v>
      </c>
      <c r="N24" s="13">
        <v>0</v>
      </c>
      <c r="O24" s="115">
        <v>0</v>
      </c>
      <c r="P24" s="93">
        <f t="shared" si="6"/>
        <v>0</v>
      </c>
    </row>
    <row r="25" spans="1:16" ht="11.25">
      <c r="A25" s="90">
        <f t="shared" si="3"/>
        <v>0</v>
      </c>
      <c r="B25" s="111" t="s">
        <v>157</v>
      </c>
      <c r="C25" s="112"/>
      <c r="D25" s="16">
        <f>D19-SUM(D20:D24)</f>
        <v>0</v>
      </c>
      <c r="E25" s="16">
        <f aca="true" t="shared" si="8" ref="E25:K25">E19-SUM(E20:E24)</f>
        <v>0</v>
      </c>
      <c r="F25" s="16">
        <f t="shared" si="8"/>
        <v>0</v>
      </c>
      <c r="G25" s="16">
        <f t="shared" si="8"/>
        <v>0</v>
      </c>
      <c r="H25" s="16">
        <f t="shared" si="8"/>
        <v>0</v>
      </c>
      <c r="I25" s="16">
        <f t="shared" si="8"/>
        <v>0</v>
      </c>
      <c r="J25" s="16">
        <f t="shared" si="8"/>
        <v>0</v>
      </c>
      <c r="K25" s="16">
        <f t="shared" si="8"/>
        <v>0</v>
      </c>
      <c r="L25" s="16">
        <f>L19-SUM(L20:L24)</f>
        <v>0</v>
      </c>
      <c r="M25" s="16">
        <f>M19-SUM(M20:M24)</f>
        <v>0</v>
      </c>
      <c r="N25" s="16">
        <f>N19-SUM(N20:N24)</f>
        <v>0</v>
      </c>
      <c r="O25" s="16">
        <f>O19-SUM(O20:O24)</f>
        <v>0</v>
      </c>
      <c r="P25" s="93">
        <f>SUM(D25:O25)</f>
        <v>0</v>
      </c>
    </row>
    <row r="26" spans="1:16" ht="11.25">
      <c r="A26" s="90"/>
      <c r="B26" s="106" t="s">
        <v>158</v>
      </c>
      <c r="C26" s="107"/>
      <c r="D26" s="116" t="s">
        <v>140</v>
      </c>
      <c r="E26" s="116" t="s">
        <v>140</v>
      </c>
      <c r="F26" s="116" t="s">
        <v>140</v>
      </c>
      <c r="G26" s="116" t="s">
        <v>140</v>
      </c>
      <c r="H26" s="116" t="s">
        <v>140</v>
      </c>
      <c r="I26" s="116" t="s">
        <v>140</v>
      </c>
      <c r="J26" s="116" t="s">
        <v>140</v>
      </c>
      <c r="K26" s="116" t="s">
        <v>140</v>
      </c>
      <c r="L26" s="116" t="s">
        <v>140</v>
      </c>
      <c r="M26" s="116" t="s">
        <v>140</v>
      </c>
      <c r="N26" s="116" t="s">
        <v>140</v>
      </c>
      <c r="O26" s="117" t="s">
        <v>140</v>
      </c>
      <c r="P26" s="118"/>
    </row>
    <row r="27" spans="1:16" ht="11.25">
      <c r="A27" s="90">
        <f t="shared" si="3"/>
        <v>0</v>
      </c>
      <c r="B27" s="111" t="s">
        <v>159</v>
      </c>
      <c r="C27" s="112"/>
      <c r="D27" s="16">
        <f aca="true" t="shared" si="9" ref="D27:O27">IF(D26="Y",D25,D14)</f>
        <v>0</v>
      </c>
      <c r="E27" s="16">
        <f t="shared" si="9"/>
        <v>0</v>
      </c>
      <c r="F27" s="16">
        <f t="shared" si="9"/>
        <v>0</v>
      </c>
      <c r="G27" s="16">
        <f t="shared" si="9"/>
        <v>0</v>
      </c>
      <c r="H27" s="16">
        <f t="shared" si="9"/>
        <v>0</v>
      </c>
      <c r="I27" s="16">
        <f t="shared" si="9"/>
        <v>0</v>
      </c>
      <c r="J27" s="16">
        <f t="shared" si="9"/>
        <v>0</v>
      </c>
      <c r="K27" s="16">
        <f t="shared" si="9"/>
        <v>0</v>
      </c>
      <c r="L27" s="16">
        <f t="shared" si="9"/>
        <v>0</v>
      </c>
      <c r="M27" s="16">
        <f t="shared" si="9"/>
        <v>0</v>
      </c>
      <c r="N27" s="16">
        <f t="shared" si="9"/>
        <v>0</v>
      </c>
      <c r="O27" s="16">
        <f t="shared" si="9"/>
        <v>0</v>
      </c>
      <c r="P27" s="93">
        <f>SUM(D27:O27)</f>
        <v>0</v>
      </c>
    </row>
    <row r="28" spans="1:16" ht="11.25">
      <c r="A28" s="98"/>
      <c r="B28" s="17"/>
      <c r="C28" s="99"/>
      <c r="D28" s="100"/>
      <c r="E28" s="100"/>
      <c r="F28" s="100"/>
      <c r="G28" s="100"/>
      <c r="H28" s="100"/>
      <c r="I28" s="100"/>
      <c r="J28" s="100"/>
      <c r="K28" s="100"/>
      <c r="L28" s="100"/>
      <c r="M28" s="100"/>
      <c r="N28" s="100"/>
      <c r="O28" s="100"/>
      <c r="P28" s="101"/>
    </row>
    <row r="29" spans="1:16" ht="11.25">
      <c r="A29" s="98"/>
      <c r="B29" s="18" t="s">
        <v>27</v>
      </c>
      <c r="C29" s="18"/>
      <c r="D29" s="102" t="s">
        <v>13</v>
      </c>
      <c r="E29" s="102" t="s">
        <v>14</v>
      </c>
      <c r="F29" s="102" t="s">
        <v>15</v>
      </c>
      <c r="G29" s="102" t="s">
        <v>16</v>
      </c>
      <c r="H29" s="102" t="s">
        <v>17</v>
      </c>
      <c r="I29" s="102" t="s">
        <v>18</v>
      </c>
      <c r="J29" s="102" t="s">
        <v>19</v>
      </c>
      <c r="K29" s="102" t="s">
        <v>20</v>
      </c>
      <c r="L29" s="102" t="s">
        <v>21</v>
      </c>
      <c r="M29" s="102" t="s">
        <v>22</v>
      </c>
      <c r="N29" s="102" t="s">
        <v>23</v>
      </c>
      <c r="O29" s="103" t="s">
        <v>24</v>
      </c>
      <c r="P29" s="89" t="s">
        <v>25</v>
      </c>
    </row>
    <row r="30" spans="1:16" ht="11.25">
      <c r="A30" s="119">
        <f t="shared" si="3"/>
        <v>0</v>
      </c>
      <c r="B30" s="106" t="s">
        <v>28</v>
      </c>
      <c r="C30" s="107"/>
      <c r="D30" s="13"/>
      <c r="E30" s="13"/>
      <c r="F30" s="16"/>
      <c r="G30" s="16"/>
      <c r="H30" s="16"/>
      <c r="I30" s="16"/>
      <c r="J30" s="113"/>
      <c r="K30" s="16"/>
      <c r="L30" s="16"/>
      <c r="M30" s="113"/>
      <c r="N30" s="16"/>
      <c r="O30" s="16"/>
      <c r="P30" s="93">
        <f>SUM(D30:O30)</f>
        <v>0</v>
      </c>
    </row>
    <row r="31" spans="1:16" ht="11.25">
      <c r="A31" s="119">
        <f>P31</f>
        <v>0</v>
      </c>
      <c r="B31" s="120" t="s">
        <v>200</v>
      </c>
      <c r="C31" s="121"/>
      <c r="D31" s="13"/>
      <c r="E31" s="13"/>
      <c r="F31" s="16"/>
      <c r="G31" s="16"/>
      <c r="H31" s="16"/>
      <c r="I31" s="16"/>
      <c r="J31" s="113"/>
      <c r="K31" s="16"/>
      <c r="L31" s="16"/>
      <c r="M31" s="113"/>
      <c r="N31" s="16"/>
      <c r="O31" s="16"/>
      <c r="P31" s="93">
        <f>SUM(D31:O31)</f>
        <v>0</v>
      </c>
    </row>
    <row r="32" spans="1:16" ht="11.25">
      <c r="A32" s="119">
        <f t="shared" si="3"/>
        <v>0</v>
      </c>
      <c r="B32" s="120" t="s">
        <v>201</v>
      </c>
      <c r="C32" s="121"/>
      <c r="D32" s="13"/>
      <c r="E32" s="13"/>
      <c r="F32" s="16"/>
      <c r="G32" s="16"/>
      <c r="H32" s="16"/>
      <c r="I32" s="16"/>
      <c r="J32" s="113"/>
      <c r="K32" s="16"/>
      <c r="L32" s="16"/>
      <c r="M32" s="113"/>
      <c r="N32" s="16"/>
      <c r="O32" s="16"/>
      <c r="P32" s="93">
        <f aca="true" t="shared" si="10" ref="P32:P41">SUM(D32:O32)</f>
        <v>0</v>
      </c>
    </row>
    <row r="33" spans="1:16" ht="11.25">
      <c r="A33" s="119">
        <f t="shared" si="3"/>
        <v>0</v>
      </c>
      <c r="B33" s="120" t="s">
        <v>202</v>
      </c>
      <c r="C33" s="121"/>
      <c r="D33" s="13"/>
      <c r="E33" s="13"/>
      <c r="F33" s="16"/>
      <c r="G33" s="16"/>
      <c r="H33" s="16"/>
      <c r="I33" s="16"/>
      <c r="J33" s="113"/>
      <c r="K33" s="16"/>
      <c r="L33" s="16"/>
      <c r="M33" s="113"/>
      <c r="N33" s="16"/>
      <c r="O33" s="16"/>
      <c r="P33" s="93">
        <f t="shared" si="10"/>
        <v>0</v>
      </c>
    </row>
    <row r="34" spans="1:16" ht="11.25">
      <c r="A34" s="119">
        <f t="shared" si="3"/>
        <v>0</v>
      </c>
      <c r="B34" s="122" t="s">
        <v>203</v>
      </c>
      <c r="C34" s="123"/>
      <c r="D34" s="16">
        <f aca="true" t="shared" si="11" ref="D34:I34">SUM(D30:D33)</f>
        <v>0</v>
      </c>
      <c r="E34" s="16">
        <f t="shared" si="11"/>
        <v>0</v>
      </c>
      <c r="F34" s="16">
        <f t="shared" si="11"/>
        <v>0</v>
      </c>
      <c r="G34" s="16">
        <f t="shared" si="11"/>
        <v>0</v>
      </c>
      <c r="H34" s="16">
        <f t="shared" si="11"/>
        <v>0</v>
      </c>
      <c r="I34" s="16">
        <f t="shared" si="11"/>
        <v>0</v>
      </c>
      <c r="J34" s="113">
        <f aca="true" t="shared" si="12" ref="J34:O34">SUM(J30:J33)</f>
        <v>0</v>
      </c>
      <c r="K34" s="16">
        <f t="shared" si="12"/>
        <v>0</v>
      </c>
      <c r="L34" s="16">
        <f t="shared" si="12"/>
        <v>0</v>
      </c>
      <c r="M34" s="113">
        <f t="shared" si="12"/>
        <v>0</v>
      </c>
      <c r="N34" s="16">
        <f t="shared" si="12"/>
        <v>0</v>
      </c>
      <c r="O34" s="16">
        <f t="shared" si="12"/>
        <v>0</v>
      </c>
      <c r="P34" s="93">
        <f t="shared" si="10"/>
        <v>0</v>
      </c>
    </row>
    <row r="35" spans="1:16" ht="11.25">
      <c r="A35" s="119">
        <f t="shared" si="3"/>
        <v>0</v>
      </c>
      <c r="B35" s="120" t="s">
        <v>204</v>
      </c>
      <c r="C35" s="121"/>
      <c r="D35" s="13"/>
      <c r="E35" s="13"/>
      <c r="F35" s="16"/>
      <c r="G35" s="16"/>
      <c r="H35" s="16"/>
      <c r="I35" s="16"/>
      <c r="J35" s="113"/>
      <c r="K35" s="16"/>
      <c r="L35" s="16"/>
      <c r="M35" s="113"/>
      <c r="N35" s="16"/>
      <c r="O35" s="16"/>
      <c r="P35" s="93">
        <f t="shared" si="10"/>
        <v>0</v>
      </c>
    </row>
    <row r="36" spans="1:16" ht="11.25">
      <c r="A36" s="119">
        <f>P36</f>
        <v>0</v>
      </c>
      <c r="B36" s="120" t="s">
        <v>205</v>
      </c>
      <c r="C36" s="121"/>
      <c r="D36" s="13"/>
      <c r="E36" s="13"/>
      <c r="F36" s="16"/>
      <c r="G36" s="16"/>
      <c r="H36" s="16"/>
      <c r="I36" s="16"/>
      <c r="J36" s="113"/>
      <c r="K36" s="16"/>
      <c r="L36" s="16"/>
      <c r="M36" s="113"/>
      <c r="N36" s="16"/>
      <c r="O36" s="16"/>
      <c r="P36" s="93">
        <f>SUM(D36:O36)</f>
        <v>0</v>
      </c>
    </row>
    <row r="37" spans="1:16" ht="11.25">
      <c r="A37" s="119">
        <f>P37</f>
        <v>0</v>
      </c>
      <c r="B37" s="120" t="s">
        <v>206</v>
      </c>
      <c r="C37" s="121"/>
      <c r="D37" s="13"/>
      <c r="E37" s="13"/>
      <c r="F37" s="16"/>
      <c r="G37" s="16"/>
      <c r="H37" s="16"/>
      <c r="I37" s="16"/>
      <c r="J37" s="113"/>
      <c r="K37" s="16"/>
      <c r="L37" s="16"/>
      <c r="M37" s="113"/>
      <c r="N37" s="16"/>
      <c r="O37" s="16"/>
      <c r="P37" s="93">
        <f>SUM(D37:O37)</f>
        <v>0</v>
      </c>
    </row>
    <row r="38" spans="1:16" s="361" customFormat="1" ht="11.25">
      <c r="A38" s="360">
        <f>P38</f>
        <v>0</v>
      </c>
      <c r="B38" s="122" t="s">
        <v>207</v>
      </c>
      <c r="C38" s="123"/>
      <c r="D38" s="15">
        <f>SUM(D35:D37)</f>
        <v>0</v>
      </c>
      <c r="E38" s="15">
        <f aca="true" t="shared" si="13" ref="E38:P38">SUM(E35:E37)</f>
        <v>0</v>
      </c>
      <c r="F38" s="15">
        <f t="shared" si="13"/>
        <v>0</v>
      </c>
      <c r="G38" s="15">
        <f t="shared" si="13"/>
        <v>0</v>
      </c>
      <c r="H38" s="15">
        <f t="shared" si="13"/>
        <v>0</v>
      </c>
      <c r="I38" s="15">
        <f t="shared" si="13"/>
        <v>0</v>
      </c>
      <c r="J38" s="15">
        <f t="shared" si="13"/>
        <v>0</v>
      </c>
      <c r="K38" s="15">
        <f t="shared" si="13"/>
        <v>0</v>
      </c>
      <c r="L38" s="15">
        <f t="shared" si="13"/>
        <v>0</v>
      </c>
      <c r="M38" s="15">
        <f t="shared" si="13"/>
        <v>0</v>
      </c>
      <c r="N38" s="15">
        <f t="shared" si="13"/>
        <v>0</v>
      </c>
      <c r="O38" s="15">
        <f t="shared" si="13"/>
        <v>0</v>
      </c>
      <c r="P38" s="15">
        <f t="shared" si="13"/>
        <v>0</v>
      </c>
    </row>
    <row r="39" spans="1:16" ht="11.25">
      <c r="A39" s="119">
        <f t="shared" si="3"/>
        <v>0</v>
      </c>
      <c r="B39" s="120" t="s">
        <v>29</v>
      </c>
      <c r="C39" s="121"/>
      <c r="D39" s="13"/>
      <c r="E39" s="13"/>
      <c r="F39" s="16"/>
      <c r="G39" s="16"/>
      <c r="H39" s="16"/>
      <c r="I39" s="16"/>
      <c r="J39" s="113"/>
      <c r="K39" s="16"/>
      <c r="L39" s="16"/>
      <c r="M39" s="113"/>
      <c r="N39" s="16"/>
      <c r="O39" s="16"/>
      <c r="P39" s="93">
        <f t="shared" si="10"/>
        <v>0</v>
      </c>
    </row>
    <row r="40" spans="1:16" ht="11.25">
      <c r="A40" s="119">
        <f t="shared" si="3"/>
        <v>0</v>
      </c>
      <c r="B40" s="122" t="s">
        <v>30</v>
      </c>
      <c r="C40" s="123"/>
      <c r="D40" s="16">
        <f>IF(SUM(D34:D39)&gt;0,D34+D38+D39,D41)</f>
        <v>0</v>
      </c>
      <c r="E40" s="16">
        <f>IF(SUM(E34:E39)&gt;0,E34+E38+E39,E41)</f>
        <v>0</v>
      </c>
      <c r="F40" s="16">
        <f>IF(SUM(F34:F39)&gt;0,F34+F38+F39,F41)</f>
        <v>0</v>
      </c>
      <c r="G40" s="16">
        <f aca="true" t="shared" si="14" ref="G40:O40">IF(SUM(G34:G39)&gt;0,G34+G38+G39,G41)</f>
        <v>0</v>
      </c>
      <c r="H40" s="16">
        <f t="shared" si="14"/>
        <v>0</v>
      </c>
      <c r="I40" s="16">
        <f t="shared" si="14"/>
        <v>0</v>
      </c>
      <c r="J40" s="16">
        <f t="shared" si="14"/>
        <v>0</v>
      </c>
      <c r="K40" s="16">
        <f t="shared" si="14"/>
        <v>0</v>
      </c>
      <c r="L40" s="16">
        <f t="shared" si="14"/>
        <v>0</v>
      </c>
      <c r="M40" s="16">
        <f t="shared" si="14"/>
        <v>0</v>
      </c>
      <c r="N40" s="16">
        <f t="shared" si="14"/>
        <v>0</v>
      </c>
      <c r="O40" s="16">
        <f t="shared" si="14"/>
        <v>0</v>
      </c>
      <c r="P40" s="93">
        <f t="shared" si="10"/>
        <v>0</v>
      </c>
    </row>
    <row r="41" spans="1:16" ht="12.75">
      <c r="A41" s="119">
        <f t="shared" si="3"/>
        <v>0</v>
      </c>
      <c r="B41" s="124" t="s">
        <v>31</v>
      </c>
      <c r="C41" s="121"/>
      <c r="D41" s="16">
        <f>D66</f>
        <v>0</v>
      </c>
      <c r="E41" s="16">
        <f aca="true" t="shared" si="15" ref="E41:O41">E66</f>
        <v>0</v>
      </c>
      <c r="F41" s="16">
        <f t="shared" si="15"/>
        <v>0</v>
      </c>
      <c r="G41" s="16">
        <f t="shared" si="15"/>
        <v>0</v>
      </c>
      <c r="H41" s="16">
        <f t="shared" si="15"/>
        <v>0</v>
      </c>
      <c r="I41" s="16">
        <f t="shared" si="15"/>
        <v>0</v>
      </c>
      <c r="J41" s="113">
        <f t="shared" si="15"/>
        <v>0</v>
      </c>
      <c r="K41" s="16">
        <f t="shared" si="15"/>
        <v>0</v>
      </c>
      <c r="L41" s="16">
        <f t="shared" si="15"/>
        <v>0</v>
      </c>
      <c r="M41" s="113">
        <f t="shared" si="15"/>
        <v>0</v>
      </c>
      <c r="N41" s="113">
        <f t="shared" si="15"/>
        <v>0</v>
      </c>
      <c r="O41" s="97">
        <f t="shared" si="15"/>
        <v>0</v>
      </c>
      <c r="P41" s="93">
        <f t="shared" si="10"/>
        <v>0</v>
      </c>
    </row>
    <row r="42" spans="2:16" s="365" customFormat="1" ht="12" thickBot="1">
      <c r="B42" s="366"/>
      <c r="C42" s="366"/>
      <c r="D42" s="367"/>
      <c r="E42" s="368"/>
      <c r="F42" s="368"/>
      <c r="G42" s="368"/>
      <c r="H42" s="368"/>
      <c r="I42" s="368"/>
      <c r="J42" s="368"/>
      <c r="K42" s="368"/>
      <c r="L42" s="368"/>
      <c r="M42" s="368"/>
      <c r="N42" s="368"/>
      <c r="O42" s="368"/>
      <c r="P42" s="368"/>
    </row>
    <row r="43" spans="2:16" s="57" customFormat="1" ht="12" thickBot="1">
      <c r="B43" s="369"/>
      <c r="C43" s="370"/>
      <c r="D43" s="371"/>
      <c r="E43" s="371"/>
      <c r="F43" s="371"/>
      <c r="G43" s="371"/>
      <c r="H43" s="371"/>
      <c r="I43" s="371"/>
      <c r="J43" s="371"/>
      <c r="K43" s="371"/>
      <c r="L43" s="371"/>
      <c r="M43" s="371"/>
      <c r="N43" s="371"/>
      <c r="O43" s="371"/>
      <c r="P43" s="372"/>
    </row>
    <row r="44" spans="1:16" ht="11.25">
      <c r="A44" s="87" t="s">
        <v>25</v>
      </c>
      <c r="B44" s="362" t="s">
        <v>208</v>
      </c>
      <c r="C44" s="363"/>
      <c r="D44" s="364"/>
      <c r="E44" s="125"/>
      <c r="F44" s="125"/>
      <c r="G44" s="125"/>
      <c r="H44" s="125"/>
      <c r="I44" s="125"/>
      <c r="J44" s="125"/>
      <c r="K44" s="125"/>
      <c r="L44" s="125"/>
      <c r="M44" s="125"/>
      <c r="N44" s="125"/>
      <c r="O44" s="125"/>
      <c r="P44" s="125"/>
    </row>
    <row r="45" spans="1:16" ht="11.25">
      <c r="A45" s="90">
        <f>D45</f>
        <v>0</v>
      </c>
      <c r="B45" s="120" t="s">
        <v>32</v>
      </c>
      <c r="C45" s="121"/>
      <c r="D45" s="16"/>
      <c r="E45" s="16">
        <f>'[1]Admin 2011'!D$34</f>
        <v>0</v>
      </c>
      <c r="F45" s="16">
        <f>'[1]Admin 2011'!E$34</f>
        <v>0</v>
      </c>
      <c r="G45" s="16">
        <f>'[1]Admin 2011'!F$34</f>
        <v>0</v>
      </c>
      <c r="H45" s="16">
        <f>'[1]Admin 2011'!G$34</f>
        <v>0</v>
      </c>
      <c r="I45" s="16">
        <f>'[1]Admin 2011'!H$34</f>
        <v>0</v>
      </c>
      <c r="J45" s="16">
        <f>'[1]Admin 2011'!I$34</f>
        <v>0</v>
      </c>
      <c r="K45" s="16">
        <f>'[1]Admin 2011'!J$34</f>
        <v>0</v>
      </c>
      <c r="L45" s="16">
        <f>'[1]Admin 2011'!K$34</f>
        <v>0</v>
      </c>
      <c r="M45" s="16">
        <f>'[1]Admin 2011'!L$34</f>
        <v>0</v>
      </c>
      <c r="N45" s="16">
        <f>'[1]Admin 2011'!M$34</f>
        <v>0</v>
      </c>
      <c r="O45" s="16">
        <f>'[1]Admin 2011'!N$34</f>
        <v>0</v>
      </c>
      <c r="P45" s="16">
        <f>SUM(D45:O45)</f>
        <v>0</v>
      </c>
    </row>
    <row r="46" spans="1:16" ht="11.25">
      <c r="A46" s="90">
        <f aca="true" t="shared" si="16" ref="A46:A54">D46</f>
        <v>0</v>
      </c>
      <c r="B46" s="120" t="s">
        <v>33</v>
      </c>
      <c r="C46" s="121"/>
      <c r="D46" s="126"/>
      <c r="E46" s="126">
        <v>0</v>
      </c>
      <c r="F46" s="126">
        <v>0</v>
      </c>
      <c r="G46" s="126">
        <v>0</v>
      </c>
      <c r="H46" s="126">
        <v>0</v>
      </c>
      <c r="I46" s="126">
        <v>0</v>
      </c>
      <c r="J46" s="126">
        <v>0</v>
      </c>
      <c r="K46" s="126">
        <v>0</v>
      </c>
      <c r="L46" s="126">
        <v>0</v>
      </c>
      <c r="M46" s="126">
        <v>0</v>
      </c>
      <c r="N46" s="126">
        <v>0</v>
      </c>
      <c r="O46" s="126">
        <v>0</v>
      </c>
      <c r="P46" s="16">
        <f>SUM(D46:O46)</f>
        <v>0</v>
      </c>
    </row>
    <row r="47" spans="1:16" ht="11.25">
      <c r="A47" s="90">
        <f t="shared" si="16"/>
        <v>0</v>
      </c>
      <c r="B47" s="127" t="s">
        <v>34</v>
      </c>
      <c r="C47" s="128"/>
      <c r="D47" s="126">
        <f>D45+D46</f>
        <v>0</v>
      </c>
      <c r="E47" s="126">
        <f aca="true" t="shared" si="17" ref="E47:O47">E45+E46</f>
        <v>0</v>
      </c>
      <c r="F47" s="126">
        <f t="shared" si="17"/>
        <v>0</v>
      </c>
      <c r="G47" s="126">
        <f t="shared" si="17"/>
        <v>0</v>
      </c>
      <c r="H47" s="126">
        <f t="shared" si="17"/>
        <v>0</v>
      </c>
      <c r="I47" s="126">
        <f t="shared" si="17"/>
        <v>0</v>
      </c>
      <c r="J47" s="126">
        <f t="shared" si="17"/>
        <v>0</v>
      </c>
      <c r="K47" s="126">
        <f t="shared" si="17"/>
        <v>0</v>
      </c>
      <c r="L47" s="126">
        <f t="shared" si="17"/>
        <v>0</v>
      </c>
      <c r="M47" s="126">
        <f t="shared" si="17"/>
        <v>0</v>
      </c>
      <c r="N47" s="126">
        <f t="shared" si="17"/>
        <v>0</v>
      </c>
      <c r="O47" s="126">
        <f t="shared" si="17"/>
        <v>0</v>
      </c>
      <c r="P47" s="126">
        <f>P45+P46</f>
        <v>0</v>
      </c>
    </row>
    <row r="48" spans="1:16" ht="11.25">
      <c r="A48" s="90">
        <f t="shared" si="16"/>
        <v>0</v>
      </c>
      <c r="B48" s="129" t="s">
        <v>35</v>
      </c>
      <c r="C48" s="130"/>
      <c r="D48" s="131"/>
      <c r="E48" s="131"/>
      <c r="F48" s="131"/>
      <c r="G48" s="131"/>
      <c r="H48" s="131"/>
      <c r="I48" s="131"/>
      <c r="J48" s="131"/>
      <c r="K48" s="131"/>
      <c r="L48" s="131"/>
      <c r="M48" s="131"/>
      <c r="N48" s="131"/>
      <c r="O48" s="131"/>
      <c r="P48" s="131"/>
    </row>
    <row r="49" spans="1:16" ht="11.25">
      <c r="A49" s="90">
        <f t="shared" si="16"/>
        <v>0</v>
      </c>
      <c r="B49" s="120" t="s">
        <v>36</v>
      </c>
      <c r="C49" s="121"/>
      <c r="D49" s="16"/>
      <c r="E49" s="16"/>
      <c r="F49" s="16"/>
      <c r="G49" s="16"/>
      <c r="H49" s="16"/>
      <c r="I49" s="16"/>
      <c r="J49" s="16"/>
      <c r="K49" s="16"/>
      <c r="L49" s="16"/>
      <c r="M49" s="16"/>
      <c r="N49" s="16"/>
      <c r="O49" s="16"/>
      <c r="P49" s="16"/>
    </row>
    <row r="50" spans="1:16" ht="11.25">
      <c r="A50" s="90">
        <f t="shared" si="16"/>
        <v>0</v>
      </c>
      <c r="B50" s="120" t="s">
        <v>37</v>
      </c>
      <c r="C50" s="121"/>
      <c r="D50" s="16"/>
      <c r="E50" s="16"/>
      <c r="F50" s="16"/>
      <c r="G50" s="16"/>
      <c r="H50" s="16"/>
      <c r="I50" s="16"/>
      <c r="J50" s="16"/>
      <c r="K50" s="16"/>
      <c r="L50" s="16"/>
      <c r="M50" s="16"/>
      <c r="N50" s="16"/>
      <c r="O50" s="16"/>
      <c r="P50" s="16"/>
    </row>
    <row r="51" spans="1:16" ht="11.25">
      <c r="A51" s="90">
        <f t="shared" si="16"/>
        <v>0</v>
      </c>
      <c r="B51" s="120" t="s">
        <v>38</v>
      </c>
      <c r="C51" s="121"/>
      <c r="D51" s="16"/>
      <c r="E51" s="16"/>
      <c r="F51" s="16"/>
      <c r="G51" s="16"/>
      <c r="H51" s="16"/>
      <c r="I51" s="16"/>
      <c r="J51" s="16"/>
      <c r="K51" s="16"/>
      <c r="L51" s="16"/>
      <c r="M51" s="16"/>
      <c r="N51" s="16"/>
      <c r="O51" s="16"/>
      <c r="P51" s="16"/>
    </row>
    <row r="52" spans="1:16" ht="11.25">
      <c r="A52" s="90">
        <f t="shared" si="16"/>
        <v>0</v>
      </c>
      <c r="B52" s="122" t="s">
        <v>39</v>
      </c>
      <c r="C52" s="123"/>
      <c r="D52" s="3">
        <f>D47-D48-D49-D50-D51</f>
        <v>0</v>
      </c>
      <c r="E52" s="3">
        <f aca="true" t="shared" si="18" ref="E52:P52">E47-E48-E49-E50-E51</f>
        <v>0</v>
      </c>
      <c r="F52" s="3">
        <f t="shared" si="18"/>
        <v>0</v>
      </c>
      <c r="G52" s="3">
        <f t="shared" si="18"/>
        <v>0</v>
      </c>
      <c r="H52" s="3">
        <f t="shared" si="18"/>
        <v>0</v>
      </c>
      <c r="I52" s="3">
        <f t="shared" si="18"/>
        <v>0</v>
      </c>
      <c r="J52" s="3">
        <f t="shared" si="18"/>
        <v>0</v>
      </c>
      <c r="K52" s="3">
        <f t="shared" si="18"/>
        <v>0</v>
      </c>
      <c r="L52" s="3">
        <f t="shared" si="18"/>
        <v>0</v>
      </c>
      <c r="M52" s="3">
        <f t="shared" si="18"/>
        <v>0</v>
      </c>
      <c r="N52" s="3">
        <f t="shared" si="18"/>
        <v>0</v>
      </c>
      <c r="O52" s="3">
        <f t="shared" si="18"/>
        <v>0</v>
      </c>
      <c r="P52" s="3">
        <f t="shared" si="18"/>
        <v>0</v>
      </c>
    </row>
    <row r="53" spans="1:16" ht="11.25">
      <c r="A53" s="90">
        <f t="shared" si="16"/>
        <v>0</v>
      </c>
      <c r="B53" s="106" t="s">
        <v>40</v>
      </c>
      <c r="C53" s="107"/>
      <c r="D53" s="14">
        <v>0</v>
      </c>
      <c r="E53" s="14"/>
      <c r="F53" s="14"/>
      <c r="G53" s="14"/>
      <c r="H53" s="14"/>
      <c r="I53" s="14"/>
      <c r="J53" s="14"/>
      <c r="K53" s="14"/>
      <c r="L53" s="14"/>
      <c r="M53" s="14"/>
      <c r="N53" s="14"/>
      <c r="O53" s="14"/>
      <c r="P53" s="14">
        <f>P54-P52</f>
        <v>0</v>
      </c>
    </row>
    <row r="54" spans="1:16" ht="11.25">
      <c r="A54" s="90">
        <f t="shared" si="16"/>
        <v>0</v>
      </c>
      <c r="B54" s="122" t="s">
        <v>41</v>
      </c>
      <c r="C54" s="123"/>
      <c r="D54" s="3">
        <f>IF(D53=0,D52,D53)</f>
        <v>0</v>
      </c>
      <c r="E54" s="3">
        <f>IF(E52&gt;0,E52,E53)</f>
        <v>0</v>
      </c>
      <c r="F54" s="3">
        <f aca="true" t="shared" si="19" ref="F54:O54">IF(F52&gt;0,F52,F53)</f>
        <v>0</v>
      </c>
      <c r="G54" s="3">
        <f t="shared" si="19"/>
        <v>0</v>
      </c>
      <c r="H54" s="3">
        <f t="shared" si="19"/>
        <v>0</v>
      </c>
      <c r="I54" s="3">
        <f t="shared" si="19"/>
        <v>0</v>
      </c>
      <c r="J54" s="3">
        <f t="shared" si="19"/>
        <v>0</v>
      </c>
      <c r="K54" s="3">
        <f t="shared" si="19"/>
        <v>0</v>
      </c>
      <c r="L54" s="3">
        <f t="shared" si="19"/>
        <v>0</v>
      </c>
      <c r="M54" s="3">
        <f t="shared" si="19"/>
        <v>0</v>
      </c>
      <c r="N54" s="3">
        <f t="shared" si="19"/>
        <v>0</v>
      </c>
      <c r="O54" s="3">
        <f t="shared" si="19"/>
        <v>0</v>
      </c>
      <c r="P54" s="3">
        <v>0</v>
      </c>
    </row>
    <row r="55" spans="2:16" ht="12" thickBot="1">
      <c r="B55" s="132"/>
      <c r="C55" s="132"/>
      <c r="D55" s="58"/>
      <c r="E55" s="58"/>
      <c r="F55" s="58"/>
      <c r="G55" s="58"/>
      <c r="H55" s="58"/>
      <c r="I55" s="58"/>
      <c r="J55" s="58"/>
      <c r="K55" s="58"/>
      <c r="L55" s="58"/>
      <c r="M55" s="58"/>
      <c r="N55" s="58"/>
      <c r="O55" s="58"/>
      <c r="P55" s="58"/>
    </row>
    <row r="56" spans="1:16" ht="12.75" thickBot="1" thickTop="1">
      <c r="A56" s="133"/>
      <c r="B56" s="134"/>
      <c r="C56" s="134"/>
      <c r="D56" s="135"/>
      <c r="E56" s="135"/>
      <c r="F56" s="135"/>
      <c r="G56" s="135"/>
      <c r="H56" s="135"/>
      <c r="I56" s="135"/>
      <c r="J56" s="135"/>
      <c r="K56" s="135"/>
      <c r="L56" s="135"/>
      <c r="M56" s="135"/>
      <c r="N56" s="135"/>
      <c r="O56" s="135"/>
      <c r="P56" s="135"/>
    </row>
    <row r="57" spans="1:16" s="57" customFormat="1" ht="21" customHeight="1" thickBot="1" thickTop="1">
      <c r="A57" s="136"/>
      <c r="B57" s="137" t="s">
        <v>160</v>
      </c>
      <c r="C57" s="138"/>
      <c r="D57" s="139"/>
      <c r="E57" s="139"/>
      <c r="F57" s="139"/>
      <c r="G57" s="139"/>
      <c r="H57" s="139"/>
      <c r="I57" s="139"/>
      <c r="J57" s="139"/>
      <c r="K57" s="139"/>
      <c r="L57" s="139"/>
      <c r="M57" s="139"/>
      <c r="N57" s="139"/>
      <c r="O57" s="139"/>
      <c r="P57" s="139"/>
    </row>
    <row r="58" spans="1:16" ht="12" thickBot="1">
      <c r="A58" s="140" t="s">
        <v>161</v>
      </c>
      <c r="B58" s="141" t="s">
        <v>162</v>
      </c>
      <c r="C58" s="142"/>
      <c r="D58" s="143" t="s">
        <v>13</v>
      </c>
      <c r="E58" s="144" t="s">
        <v>14</v>
      </c>
      <c r="F58" s="143" t="s">
        <v>15</v>
      </c>
      <c r="G58" s="144" t="s">
        <v>16</v>
      </c>
      <c r="H58" s="143" t="s">
        <v>17</v>
      </c>
      <c r="I58" s="144" t="s">
        <v>18</v>
      </c>
      <c r="J58" s="143" t="s">
        <v>19</v>
      </c>
      <c r="K58" s="144" t="s">
        <v>20</v>
      </c>
      <c r="L58" s="143" t="s">
        <v>21</v>
      </c>
      <c r="M58" s="144" t="s">
        <v>22</v>
      </c>
      <c r="N58" s="143" t="s">
        <v>23</v>
      </c>
      <c r="O58" s="145" t="s">
        <v>24</v>
      </c>
      <c r="P58" s="146"/>
    </row>
    <row r="59" spans="1:16" ht="11.25">
      <c r="A59" s="147">
        <f>IF(COUNT(D59:O59)-COUNTIF(D59:O59,0)=0,0,SUM(D59:O59)/(COUNT(D59:O59)-COUNTIF(D59:O59,0)))</f>
        <v>0</v>
      </c>
      <c r="B59" s="148" t="s">
        <v>163</v>
      </c>
      <c r="C59" s="149"/>
      <c r="D59" s="150">
        <f aca="true" t="shared" si="20" ref="D59:O59">IF(OR(D40="",D40=0),0,D17/D40)</f>
        <v>0</v>
      </c>
      <c r="E59" s="150">
        <f t="shared" si="20"/>
        <v>0</v>
      </c>
      <c r="F59" s="150">
        <f t="shared" si="20"/>
        <v>0</v>
      </c>
      <c r="G59" s="150">
        <f t="shared" si="20"/>
        <v>0</v>
      </c>
      <c r="H59" s="150">
        <f t="shared" si="20"/>
        <v>0</v>
      </c>
      <c r="I59" s="150">
        <f t="shared" si="20"/>
        <v>0</v>
      </c>
      <c r="J59" s="150">
        <f t="shared" si="20"/>
        <v>0</v>
      </c>
      <c r="K59" s="150">
        <f t="shared" si="20"/>
        <v>0</v>
      </c>
      <c r="L59" s="150">
        <f t="shared" si="20"/>
        <v>0</v>
      </c>
      <c r="M59" s="150">
        <f t="shared" si="20"/>
        <v>0</v>
      </c>
      <c r="N59" s="150">
        <f t="shared" si="20"/>
        <v>0</v>
      </c>
      <c r="O59" s="151">
        <f t="shared" si="20"/>
        <v>0</v>
      </c>
      <c r="P59" s="152"/>
    </row>
    <row r="60" spans="1:16" ht="11.25">
      <c r="A60" s="147">
        <f>IF(COUNT(D60:O60)-COUNTIF(D60:O60,0)=0,0,SUM(D60:O60)/(COUNT(D60:O60)-COUNTIF(D60:O60,0)))</f>
        <v>0</v>
      </c>
      <c r="B60" s="153" t="s">
        <v>164</v>
      </c>
      <c r="C60" s="154"/>
      <c r="D60" s="155">
        <f aca="true" t="shared" si="21" ref="D60:O60">IF(OR(D40="",D40=0),0,D27/D40)</f>
        <v>0</v>
      </c>
      <c r="E60" s="155">
        <f t="shared" si="21"/>
        <v>0</v>
      </c>
      <c r="F60" s="155">
        <f t="shared" si="21"/>
        <v>0</v>
      </c>
      <c r="G60" s="155">
        <f t="shared" si="21"/>
        <v>0</v>
      </c>
      <c r="H60" s="155">
        <f t="shared" si="21"/>
        <v>0</v>
      </c>
      <c r="I60" s="155">
        <f t="shared" si="21"/>
        <v>0</v>
      </c>
      <c r="J60" s="155">
        <f t="shared" si="21"/>
        <v>0</v>
      </c>
      <c r="K60" s="155">
        <f t="shared" si="21"/>
        <v>0</v>
      </c>
      <c r="L60" s="155">
        <f t="shared" si="21"/>
        <v>0</v>
      </c>
      <c r="M60" s="155">
        <f t="shared" si="21"/>
        <v>0</v>
      </c>
      <c r="N60" s="155">
        <f t="shared" si="21"/>
        <v>0</v>
      </c>
      <c r="O60" s="156">
        <f t="shared" si="21"/>
        <v>0</v>
      </c>
      <c r="P60" s="358" t="e">
        <f>O60/D60-1</f>
        <v>#DIV/0!</v>
      </c>
    </row>
    <row r="61" spans="1:16" ht="12" thickBot="1">
      <c r="A61" s="157">
        <f>IF(COUNT(D61:O61)-COUNTIF(D61:O61,0)=0,0,SUM(D61:O61)/(COUNT(D61:O61)-COUNTIF(D61:O61,0)))</f>
        <v>0</v>
      </c>
      <c r="B61" s="158" t="s">
        <v>165</v>
      </c>
      <c r="C61" s="159"/>
      <c r="D61" s="155">
        <f>IF(OR(D20="",D20=0),0,D20/D38)</f>
        <v>0</v>
      </c>
      <c r="E61" s="155">
        <f aca="true" t="shared" si="22" ref="E61:O61">IF(OR(E20="",E20=0),0,E20/E38)</f>
        <v>0</v>
      </c>
      <c r="F61" s="155">
        <f t="shared" si="22"/>
        <v>0</v>
      </c>
      <c r="G61" s="155">
        <f t="shared" si="22"/>
        <v>0</v>
      </c>
      <c r="H61" s="155">
        <f t="shared" si="22"/>
        <v>0</v>
      </c>
      <c r="I61" s="155">
        <f t="shared" si="22"/>
        <v>0</v>
      </c>
      <c r="J61" s="155">
        <f t="shared" si="22"/>
        <v>0</v>
      </c>
      <c r="K61" s="155">
        <f t="shared" si="22"/>
        <v>0</v>
      </c>
      <c r="L61" s="155">
        <f t="shared" si="22"/>
        <v>0</v>
      </c>
      <c r="M61" s="155">
        <f t="shared" si="22"/>
        <v>0</v>
      </c>
      <c r="N61" s="155">
        <f t="shared" si="22"/>
        <v>0</v>
      </c>
      <c r="O61" s="155">
        <f t="shared" si="22"/>
        <v>0</v>
      </c>
      <c r="P61" s="160"/>
    </row>
    <row r="62" spans="2:16" ht="12" thickBot="1">
      <c r="B62" s="132"/>
      <c r="C62" s="132"/>
      <c r="D62" s="58"/>
      <c r="E62" s="58"/>
      <c r="F62" s="58"/>
      <c r="G62" s="58"/>
      <c r="H62" s="58"/>
      <c r="I62" s="58"/>
      <c r="J62" s="58"/>
      <c r="K62" s="58"/>
      <c r="L62" s="58"/>
      <c r="M62" s="58"/>
      <c r="N62" s="58"/>
      <c r="O62" s="58"/>
      <c r="P62" s="58"/>
    </row>
    <row r="63" spans="1:16" ht="12" thickBot="1">
      <c r="A63" s="140" t="s">
        <v>161</v>
      </c>
      <c r="B63" s="161" t="s">
        <v>166</v>
      </c>
      <c r="C63" s="162"/>
      <c r="D63" s="143" t="s">
        <v>13</v>
      </c>
      <c r="E63" s="144" t="s">
        <v>14</v>
      </c>
      <c r="F63" s="143" t="s">
        <v>15</v>
      </c>
      <c r="G63" s="144" t="s">
        <v>16</v>
      </c>
      <c r="H63" s="143" t="s">
        <v>17</v>
      </c>
      <c r="I63" s="144" t="s">
        <v>18</v>
      </c>
      <c r="J63" s="143" t="s">
        <v>19</v>
      </c>
      <c r="K63" s="144" t="s">
        <v>20</v>
      </c>
      <c r="L63" s="143" t="s">
        <v>141</v>
      </c>
      <c r="M63" s="144" t="s">
        <v>22</v>
      </c>
      <c r="N63" s="143" t="s">
        <v>23</v>
      </c>
      <c r="O63" s="145" t="s">
        <v>24</v>
      </c>
      <c r="P63" s="146"/>
    </row>
    <row r="64" spans="1:16" ht="11.25">
      <c r="A64" s="163">
        <f>IF(COUNT(D64:O64)-COUNTIF(D64:O64,0)=0,0,SUM(D64:O64)/(COUNT(D64:O64)-COUNTIF(D64:O64,0)))</f>
        <v>0</v>
      </c>
      <c r="B64" s="164" t="s">
        <v>167</v>
      </c>
      <c r="C64" s="165"/>
      <c r="D64" s="166"/>
      <c r="E64" s="166"/>
      <c r="F64" s="166"/>
      <c r="G64" s="166"/>
      <c r="H64" s="166"/>
      <c r="I64" s="166"/>
      <c r="J64" s="166"/>
      <c r="K64" s="166"/>
      <c r="L64" s="166"/>
      <c r="M64" s="166"/>
      <c r="N64" s="166"/>
      <c r="O64" s="167"/>
      <c r="P64" s="152"/>
    </row>
    <row r="65" spans="1:16" ht="12" thickBot="1">
      <c r="A65" s="168">
        <f>IF(COUNT(D65:O65)-COUNTIF(D65:O65,0)=0,0,SUM(D65:O65)/(COUNT(D65:O65)-COUNTIF(D65:O65,0)))</f>
        <v>0</v>
      </c>
      <c r="B65" s="169" t="s">
        <v>168</v>
      </c>
      <c r="C65" s="170"/>
      <c r="D65" s="171"/>
      <c r="E65" s="171"/>
      <c r="F65" s="171"/>
      <c r="G65" s="171"/>
      <c r="H65" s="171"/>
      <c r="I65" s="171"/>
      <c r="J65" s="171"/>
      <c r="K65" s="171"/>
      <c r="L65" s="171"/>
      <c r="M65" s="171"/>
      <c r="N65" s="171"/>
      <c r="O65" s="171"/>
      <c r="P65" s="152"/>
    </row>
    <row r="66" spans="1:16" ht="12.75" thickBot="1" thickTop="1">
      <c r="A66" s="172">
        <f>IF(COUNT(D66:O66)-COUNTIF(D66:O66,0)=0,0,SUM(D66:O66)/(COUNT(D66:O66)-COUNTIF(D66:O66,0)))</f>
        <v>0</v>
      </c>
      <c r="B66" s="173" t="s">
        <v>31</v>
      </c>
      <c r="C66" s="174"/>
      <c r="D66" s="175">
        <f>D64*(1+D65)</f>
        <v>0</v>
      </c>
      <c r="E66" s="175">
        <f>E64*(1+E65)</f>
        <v>0</v>
      </c>
      <c r="F66" s="175">
        <f aca="true" t="shared" si="23" ref="F66:O66">F64*(1+F65)</f>
        <v>0</v>
      </c>
      <c r="G66" s="175">
        <f t="shared" si="23"/>
        <v>0</v>
      </c>
      <c r="H66" s="175">
        <f t="shared" si="23"/>
        <v>0</v>
      </c>
      <c r="I66" s="175">
        <f t="shared" si="23"/>
        <v>0</v>
      </c>
      <c r="J66" s="175">
        <f t="shared" si="23"/>
        <v>0</v>
      </c>
      <c r="K66" s="175">
        <f t="shared" si="23"/>
        <v>0</v>
      </c>
      <c r="L66" s="175">
        <f t="shared" si="23"/>
        <v>0</v>
      </c>
      <c r="M66" s="175">
        <f t="shared" si="23"/>
        <v>0</v>
      </c>
      <c r="N66" s="175">
        <f t="shared" si="23"/>
        <v>0</v>
      </c>
      <c r="O66" s="176">
        <f t="shared" si="23"/>
        <v>0</v>
      </c>
      <c r="P66" s="160"/>
    </row>
    <row r="67" spans="2:16" ht="12" thickBot="1">
      <c r="B67" s="132"/>
      <c r="C67" s="132"/>
      <c r="D67" s="58"/>
      <c r="E67" s="58"/>
      <c r="F67" s="58"/>
      <c r="G67" s="58"/>
      <c r="H67" s="58"/>
      <c r="I67" s="58"/>
      <c r="J67" s="58"/>
      <c r="K67" s="58"/>
      <c r="L67" s="58"/>
      <c r="M67" s="58"/>
      <c r="N67" s="58"/>
      <c r="O67" s="58"/>
      <c r="P67" s="58"/>
    </row>
    <row r="68" spans="1:16" ht="12" thickBot="1">
      <c r="A68" s="140" t="s">
        <v>161</v>
      </c>
      <c r="B68" s="161" t="s">
        <v>169</v>
      </c>
      <c r="C68" s="162"/>
      <c r="D68" s="143" t="s">
        <v>13</v>
      </c>
      <c r="E68" s="144" t="s">
        <v>14</v>
      </c>
      <c r="F68" s="143" t="s">
        <v>15</v>
      </c>
      <c r="G68" s="144" t="s">
        <v>16</v>
      </c>
      <c r="H68" s="143" t="s">
        <v>17</v>
      </c>
      <c r="I68" s="144" t="s">
        <v>18</v>
      </c>
      <c r="J68" s="143" t="s">
        <v>19</v>
      </c>
      <c r="K68" s="144" t="s">
        <v>20</v>
      </c>
      <c r="L68" s="143" t="s">
        <v>141</v>
      </c>
      <c r="M68" s="144" t="s">
        <v>22</v>
      </c>
      <c r="N68" s="143" t="s">
        <v>23</v>
      </c>
      <c r="O68" s="145" t="s">
        <v>24</v>
      </c>
      <c r="P68" s="146"/>
    </row>
    <row r="69" spans="1:16" ht="11.25">
      <c r="A69" s="147">
        <f>IF(COUNT(D69:O69)-COUNTIF(D69:O69,0)=0,0,SUM(D69:O69)/(COUNT(D69:O69)-COUNTIF(D69:O69,0)))</f>
        <v>0</v>
      </c>
      <c r="B69" s="164" t="s">
        <v>170</v>
      </c>
      <c r="C69" s="165"/>
      <c r="D69" s="177"/>
      <c r="E69" s="177"/>
      <c r="F69" s="177"/>
      <c r="G69" s="177"/>
      <c r="H69" s="177"/>
      <c r="I69" s="177"/>
      <c r="J69" s="177"/>
      <c r="K69" s="177"/>
      <c r="L69" s="177"/>
      <c r="M69" s="177"/>
      <c r="N69" s="177"/>
      <c r="O69" s="177"/>
      <c r="P69" s="358" t="e">
        <f>O69/D69-1</f>
        <v>#DIV/0!</v>
      </c>
    </row>
    <row r="70" spans="1:16" ht="11.25">
      <c r="A70" s="178">
        <f>IF(COUNT(D70:O70)-COUNTIF(D70:O70,0)=0,0,SUM(D70:O70)/(COUNT(D70:O70)-COUNTIF(D70:O70,0)))</f>
        <v>0</v>
      </c>
      <c r="B70" s="169" t="s">
        <v>171</v>
      </c>
      <c r="C70" s="179"/>
      <c r="D70" s="177"/>
      <c r="E70" s="180"/>
      <c r="F70" s="180">
        <v>0</v>
      </c>
      <c r="G70" s="180"/>
      <c r="H70" s="180"/>
      <c r="I70" s="180"/>
      <c r="J70" s="180"/>
      <c r="K70" s="180"/>
      <c r="L70" s="180"/>
      <c r="M70" s="180"/>
      <c r="N70" s="180"/>
      <c r="O70" s="180"/>
      <c r="P70" s="152"/>
    </row>
    <row r="71" spans="1:16" ht="12" thickBot="1">
      <c r="A71" s="178">
        <f>IF(COUNT(D71:O71)-COUNTIF(D71:O71,0)=0,0,SUM(D71:O71)/(COUNT(D71:O71)-COUNTIF(D71:O71,0)))</f>
        <v>0</v>
      </c>
      <c r="B71" s="169" t="s">
        <v>171</v>
      </c>
      <c r="C71" s="179"/>
      <c r="D71" s="180"/>
      <c r="E71" s="180"/>
      <c r="F71" s="180"/>
      <c r="G71" s="180"/>
      <c r="H71" s="180"/>
      <c r="I71" s="180"/>
      <c r="J71" s="180"/>
      <c r="K71" s="180"/>
      <c r="L71" s="180"/>
      <c r="M71" s="180"/>
      <c r="N71" s="180"/>
      <c r="O71" s="181"/>
      <c r="P71" s="152"/>
    </row>
    <row r="72" spans="1:16" ht="12.75" thickBot="1" thickTop="1">
      <c r="A72" s="182">
        <f>IF(COUNT(D72:O72)-COUNTIF(D72:O72,0)=0,0,SUM(D72:O72)/(COUNT(D72:O72)-COUNTIF(D72:O72,0)))</f>
        <v>0</v>
      </c>
      <c r="B72" s="173" t="s">
        <v>172</v>
      </c>
      <c r="C72" s="174"/>
      <c r="D72" s="183">
        <f>ROUND(D66*D69+SUM(D70:D71),0)</f>
        <v>0</v>
      </c>
      <c r="E72" s="183">
        <f aca="true" t="shared" si="24" ref="E72:O72">ROUND(E66*E69+SUM(E70:E71),0)</f>
        <v>0</v>
      </c>
      <c r="F72" s="183">
        <f t="shared" si="24"/>
        <v>0</v>
      </c>
      <c r="G72" s="183">
        <f t="shared" si="24"/>
        <v>0</v>
      </c>
      <c r="H72" s="183">
        <f t="shared" si="24"/>
        <v>0</v>
      </c>
      <c r="I72" s="183">
        <f t="shared" si="24"/>
        <v>0</v>
      </c>
      <c r="J72" s="183">
        <f t="shared" si="24"/>
        <v>0</v>
      </c>
      <c r="K72" s="183">
        <f t="shared" si="24"/>
        <v>0</v>
      </c>
      <c r="L72" s="183">
        <f t="shared" si="24"/>
        <v>0</v>
      </c>
      <c r="M72" s="183">
        <f t="shared" si="24"/>
        <v>0</v>
      </c>
      <c r="N72" s="183">
        <f t="shared" si="24"/>
        <v>0</v>
      </c>
      <c r="O72" s="183">
        <f t="shared" si="24"/>
        <v>0</v>
      </c>
      <c r="P72" s="160"/>
    </row>
    <row r="73" spans="2:16" ht="12" thickBot="1">
      <c r="B73" s="132"/>
      <c r="C73" s="132"/>
      <c r="D73" s="58"/>
      <c r="E73" s="58"/>
      <c r="F73" s="58"/>
      <c r="G73" s="58"/>
      <c r="H73" s="58"/>
      <c r="I73" s="58"/>
      <c r="J73" s="58"/>
      <c r="K73" s="58"/>
      <c r="L73" s="58"/>
      <c r="M73" s="58"/>
      <c r="N73" s="58"/>
      <c r="O73" s="58"/>
      <c r="P73" s="58"/>
    </row>
    <row r="74" spans="1:16" ht="12" thickBot="1">
      <c r="A74" s="140" t="s">
        <v>161</v>
      </c>
      <c r="B74" s="161" t="s">
        <v>173</v>
      </c>
      <c r="C74" s="162"/>
      <c r="D74" s="143" t="s">
        <v>13</v>
      </c>
      <c r="E74" s="144" t="s">
        <v>14</v>
      </c>
      <c r="F74" s="143" t="s">
        <v>15</v>
      </c>
      <c r="G74" s="144" t="s">
        <v>16</v>
      </c>
      <c r="H74" s="143" t="s">
        <v>17</v>
      </c>
      <c r="I74" s="144" t="s">
        <v>18</v>
      </c>
      <c r="J74" s="143" t="s">
        <v>19</v>
      </c>
      <c r="K74" s="144" t="s">
        <v>20</v>
      </c>
      <c r="L74" s="143" t="s">
        <v>141</v>
      </c>
      <c r="M74" s="144" t="s">
        <v>22</v>
      </c>
      <c r="N74" s="143" t="s">
        <v>23</v>
      </c>
      <c r="O74" s="145" t="s">
        <v>24</v>
      </c>
      <c r="P74" s="146"/>
    </row>
    <row r="75" spans="1:16" ht="11.25">
      <c r="A75" s="178">
        <f>IF(COUNT(D75:O75)-COUNTIF(D75:O75,0)=0,0,SUM(D75:O75)/(COUNT(D75:O75)-COUNTIF(D75:O75,0)))</f>
        <v>0</v>
      </c>
      <c r="B75" s="164" t="s">
        <v>174</v>
      </c>
      <c r="C75" s="165"/>
      <c r="D75" s="184"/>
      <c r="E75" s="184"/>
      <c r="F75" s="184"/>
      <c r="G75" s="184"/>
      <c r="H75" s="184"/>
      <c r="I75" s="184"/>
      <c r="J75" s="184"/>
      <c r="K75" s="184"/>
      <c r="L75" s="184"/>
      <c r="M75" s="184"/>
      <c r="N75" s="184"/>
      <c r="O75" s="184"/>
      <c r="P75" s="152"/>
    </row>
    <row r="76" spans="1:16" ht="11.25">
      <c r="A76" s="147">
        <f>IF(COUNT(D76:O76)-COUNTIF(D76:O76,0)=0,0,SUM(D76:O76)/(COUNT(D76:O76)-COUNTIF(D76:O76,0)))</f>
        <v>0</v>
      </c>
      <c r="B76" s="169" t="s">
        <v>165</v>
      </c>
      <c r="C76" s="170"/>
      <c r="D76" s="185"/>
      <c r="E76" s="185"/>
      <c r="F76" s="185"/>
      <c r="G76" s="185"/>
      <c r="H76" s="185"/>
      <c r="I76" s="185"/>
      <c r="J76" s="185"/>
      <c r="K76" s="185"/>
      <c r="L76" s="185"/>
      <c r="M76" s="185"/>
      <c r="N76" s="185"/>
      <c r="O76" s="185"/>
      <c r="P76" s="152"/>
    </row>
    <row r="77" spans="1:16" ht="12" thickBot="1">
      <c r="A77" s="178">
        <f>IF(COUNT(D77:O77)-COUNTIF(D77:O77,0)=0,0,SUM(D77:O77)/(COUNT(D77:O77)-COUNTIF(D77:O77,0)))</f>
        <v>0</v>
      </c>
      <c r="B77" s="169" t="s">
        <v>175</v>
      </c>
      <c r="C77" s="179"/>
      <c r="D77" s="180"/>
      <c r="E77" s="180"/>
      <c r="F77" s="185"/>
      <c r="G77" s="180"/>
      <c r="H77" s="180"/>
      <c r="I77" s="180"/>
      <c r="J77" s="180"/>
      <c r="K77" s="180"/>
      <c r="L77" s="180"/>
      <c r="M77" s="180"/>
      <c r="N77" s="185"/>
      <c r="O77" s="186"/>
      <c r="P77" s="152"/>
    </row>
    <row r="78" spans="1:16" ht="12.75" thickBot="1" thickTop="1">
      <c r="A78" s="182">
        <f>IF(COUNT(D78:O78)-COUNTIF(D78:O78,0)=0,0,SUM(D78:O78)/(COUNT(D78:O78)-COUNTIF(D78:O78,0)))</f>
        <v>0</v>
      </c>
      <c r="B78" s="173" t="s">
        <v>176</v>
      </c>
      <c r="C78" s="174"/>
      <c r="D78" s="183">
        <f>ROUND(D75*D66*D76+D77,0)</f>
        <v>0</v>
      </c>
      <c r="E78" s="183">
        <f aca="true" t="shared" si="25" ref="E78:O78">ROUND(E75*E66*E76+E77,0)</f>
        <v>0</v>
      </c>
      <c r="F78" s="183">
        <f t="shared" si="25"/>
        <v>0</v>
      </c>
      <c r="G78" s="183">
        <f t="shared" si="25"/>
        <v>0</v>
      </c>
      <c r="H78" s="183">
        <f t="shared" si="25"/>
        <v>0</v>
      </c>
      <c r="I78" s="183">
        <f t="shared" si="25"/>
        <v>0</v>
      </c>
      <c r="J78" s="183">
        <f t="shared" si="25"/>
        <v>0</v>
      </c>
      <c r="K78" s="183">
        <f t="shared" si="25"/>
        <v>0</v>
      </c>
      <c r="L78" s="183">
        <f t="shared" si="25"/>
        <v>0</v>
      </c>
      <c r="M78" s="183">
        <f t="shared" si="25"/>
        <v>0</v>
      </c>
      <c r="N78" s="183">
        <f t="shared" si="25"/>
        <v>0</v>
      </c>
      <c r="O78" s="187">
        <f t="shared" si="25"/>
        <v>0</v>
      </c>
      <c r="P78" s="160"/>
    </row>
    <row r="79" spans="2:16" ht="12" thickBot="1">
      <c r="B79" s="132"/>
      <c r="C79" s="132"/>
      <c r="D79" s="58"/>
      <c r="E79" s="58"/>
      <c r="F79" s="58"/>
      <c r="G79" s="58"/>
      <c r="H79" s="58"/>
      <c r="I79" s="58"/>
      <c r="J79" s="58"/>
      <c r="K79" s="58"/>
      <c r="L79" s="58"/>
      <c r="M79" s="58"/>
      <c r="N79" s="58"/>
      <c r="O79" s="58"/>
      <c r="P79" s="58"/>
    </row>
    <row r="80" spans="1:16" ht="12.75" thickBot="1" thickTop="1">
      <c r="A80" s="133"/>
      <c r="B80" s="134"/>
      <c r="C80" s="134"/>
      <c r="D80" s="135"/>
      <c r="E80" s="135"/>
      <c r="F80" s="135"/>
      <c r="G80" s="135"/>
      <c r="H80" s="135"/>
      <c r="I80" s="135"/>
      <c r="J80" s="135"/>
      <c r="K80" s="135"/>
      <c r="L80" s="135"/>
      <c r="M80" s="135"/>
      <c r="N80" s="135"/>
      <c r="O80" s="135"/>
      <c r="P80" s="135"/>
    </row>
    <row r="81" spans="1:16" s="57" customFormat="1" ht="21" customHeight="1" thickBot="1" thickTop="1">
      <c r="A81" s="188"/>
      <c r="B81" s="189" t="s">
        <v>177</v>
      </c>
      <c r="C81" s="190"/>
      <c r="D81" s="191"/>
      <c r="E81" s="191"/>
      <c r="F81" s="191"/>
      <c r="G81" s="191"/>
      <c r="H81" s="191"/>
      <c r="I81" s="191"/>
      <c r="J81" s="191"/>
      <c r="K81" s="191"/>
      <c r="L81" s="191"/>
      <c r="M81" s="191"/>
      <c r="N81" s="191"/>
      <c r="O81" s="191"/>
      <c r="P81" s="191"/>
    </row>
    <row r="82" spans="1:16" ht="12" thickBot="1">
      <c r="A82" s="140" t="s">
        <v>25</v>
      </c>
      <c r="B82" s="192" t="s">
        <v>178</v>
      </c>
      <c r="C82" s="193"/>
      <c r="D82" s="143" t="s">
        <v>13</v>
      </c>
      <c r="E82" s="144" t="s">
        <v>14</v>
      </c>
      <c r="F82" s="143" t="s">
        <v>15</v>
      </c>
      <c r="G82" s="144" t="s">
        <v>16</v>
      </c>
      <c r="H82" s="143" t="s">
        <v>17</v>
      </c>
      <c r="I82" s="144" t="s">
        <v>18</v>
      </c>
      <c r="J82" s="143" t="s">
        <v>19</v>
      </c>
      <c r="K82" s="144" t="s">
        <v>20</v>
      </c>
      <c r="L82" s="143" t="s">
        <v>141</v>
      </c>
      <c r="M82" s="144" t="s">
        <v>22</v>
      </c>
      <c r="N82" s="143" t="s">
        <v>23</v>
      </c>
      <c r="O82" s="145" t="s">
        <v>24</v>
      </c>
      <c r="P82" s="194" t="s">
        <v>25</v>
      </c>
    </row>
    <row r="83" spans="1:16" ht="12.75" thickBot="1">
      <c r="A83" s="195">
        <f>IF($P$86=0,0,SUM(D83:O83)/$P$86)</f>
        <v>0</v>
      </c>
      <c r="B83" s="196" t="s">
        <v>179</v>
      </c>
      <c r="C83" s="197"/>
      <c r="D83" s="198"/>
      <c r="E83" s="198"/>
      <c r="F83" s="198"/>
      <c r="G83" s="198"/>
      <c r="H83" s="198"/>
      <c r="I83" s="198"/>
      <c r="J83" s="198"/>
      <c r="K83" s="198"/>
      <c r="L83" s="198"/>
      <c r="M83" s="198"/>
      <c r="N83" s="198"/>
      <c r="O83" s="198"/>
      <c r="P83" s="200"/>
    </row>
    <row r="84" spans="1:16" ht="12.75" thickBot="1">
      <c r="A84" s="201">
        <f>IF($P$86=0,0,SUM(D84:O84)/$P$86)</f>
        <v>0</v>
      </c>
      <c r="B84" s="196" t="s">
        <v>180</v>
      </c>
      <c r="C84" s="197"/>
      <c r="D84" s="202"/>
      <c r="E84" s="202"/>
      <c r="F84" s="198"/>
      <c r="G84" s="202"/>
      <c r="H84" s="202"/>
      <c r="I84" s="202"/>
      <c r="J84" s="202"/>
      <c r="K84" s="202"/>
      <c r="L84" s="202"/>
      <c r="M84" s="202"/>
      <c r="N84" s="202"/>
      <c r="O84" s="202"/>
      <c r="P84" s="200"/>
    </row>
    <row r="85" spans="1:16" ht="12.75" thickBot="1">
      <c r="A85" s="201">
        <f>IF($P$86=0,0,SUM(D85:O85)/$P$86)</f>
        <v>0</v>
      </c>
      <c r="B85" s="196" t="s">
        <v>181</v>
      </c>
      <c r="C85" s="197"/>
      <c r="D85" s="203"/>
      <c r="E85" s="202"/>
      <c r="F85" s="198"/>
      <c r="G85" s="202"/>
      <c r="H85" s="202"/>
      <c r="I85" s="202"/>
      <c r="J85" s="202"/>
      <c r="K85" s="202"/>
      <c r="L85" s="202"/>
      <c r="M85" s="202"/>
      <c r="N85" s="202"/>
      <c r="O85" s="202"/>
      <c r="P85" s="200"/>
    </row>
    <row r="86" spans="1:16" ht="12" thickTop="1">
      <c r="A86" s="204">
        <f>P86</f>
        <v>0</v>
      </c>
      <c r="B86" s="205" t="s">
        <v>182</v>
      </c>
      <c r="C86" s="206"/>
      <c r="D86" s="207">
        <f>SUM(D83:D85)</f>
        <v>0</v>
      </c>
      <c r="E86" s="207">
        <f aca="true" t="shared" si="26" ref="E86:O86">SUM(E83:E85)</f>
        <v>0</v>
      </c>
      <c r="F86" s="207">
        <f t="shared" si="26"/>
        <v>0</v>
      </c>
      <c r="G86" s="207">
        <f t="shared" si="26"/>
        <v>0</v>
      </c>
      <c r="H86" s="207">
        <f t="shared" si="26"/>
        <v>0</v>
      </c>
      <c r="I86" s="207">
        <f t="shared" si="26"/>
        <v>0</v>
      </c>
      <c r="J86" s="207">
        <f t="shared" si="26"/>
        <v>0</v>
      </c>
      <c r="K86" s="207">
        <f t="shared" si="26"/>
        <v>0</v>
      </c>
      <c r="L86" s="207">
        <f t="shared" si="26"/>
        <v>0</v>
      </c>
      <c r="M86" s="207">
        <f t="shared" si="26"/>
        <v>0</v>
      </c>
      <c r="N86" s="207">
        <f t="shared" si="26"/>
        <v>0</v>
      </c>
      <c r="O86" s="208">
        <f t="shared" si="26"/>
        <v>0</v>
      </c>
      <c r="P86" s="209">
        <f>SUM(D86:O86)</f>
        <v>0</v>
      </c>
    </row>
    <row r="87" spans="1:16" ht="11.25">
      <c r="A87" s="178">
        <f>P87</f>
        <v>0</v>
      </c>
      <c r="B87" s="196" t="s">
        <v>183</v>
      </c>
      <c r="C87" s="197"/>
      <c r="D87" s="210"/>
      <c r="E87" s="210"/>
      <c r="F87" s="210"/>
      <c r="G87" s="210"/>
      <c r="H87" s="210"/>
      <c r="I87" s="210"/>
      <c r="J87" s="210"/>
      <c r="K87" s="210"/>
      <c r="L87" s="210"/>
      <c r="M87" s="210"/>
      <c r="N87" s="210"/>
      <c r="O87" s="211"/>
      <c r="P87" s="212">
        <f>SUM(D87:O87)</f>
        <v>0</v>
      </c>
    </row>
    <row r="88" spans="1:16" ht="12" thickBot="1">
      <c r="A88" s="178">
        <f>P88</f>
        <v>0</v>
      </c>
      <c r="B88" s="196" t="s">
        <v>184</v>
      </c>
      <c r="C88" s="197"/>
      <c r="D88" s="199">
        <v>0</v>
      </c>
      <c r="E88" s="213"/>
      <c r="F88" s="213"/>
      <c r="G88" s="199">
        <v>0</v>
      </c>
      <c r="H88" s="213"/>
      <c r="I88" s="213"/>
      <c r="J88" s="199">
        <v>0</v>
      </c>
      <c r="K88" s="213"/>
      <c r="L88" s="213"/>
      <c r="M88" s="199">
        <v>0</v>
      </c>
      <c r="N88" s="213"/>
      <c r="O88" s="213"/>
      <c r="P88" s="212">
        <f>SUM(D88:O88)</f>
        <v>0</v>
      </c>
    </row>
    <row r="89" spans="1:16" ht="12.75" thickBot="1" thickTop="1">
      <c r="A89" s="182">
        <f>P89</f>
        <v>0</v>
      </c>
      <c r="B89" s="214" t="s">
        <v>185</v>
      </c>
      <c r="C89" s="215"/>
      <c r="D89" s="216">
        <f aca="true" t="shared" si="27" ref="D89:O89">SUM(D86:D88)</f>
        <v>0</v>
      </c>
      <c r="E89" s="216">
        <f t="shared" si="27"/>
        <v>0</v>
      </c>
      <c r="F89" s="216">
        <f t="shared" si="27"/>
        <v>0</v>
      </c>
      <c r="G89" s="216">
        <f t="shared" si="27"/>
        <v>0</v>
      </c>
      <c r="H89" s="216">
        <f t="shared" si="27"/>
        <v>0</v>
      </c>
      <c r="I89" s="216">
        <f t="shared" si="27"/>
        <v>0</v>
      </c>
      <c r="J89" s="216">
        <f t="shared" si="27"/>
        <v>0</v>
      </c>
      <c r="K89" s="216">
        <f t="shared" si="27"/>
        <v>0</v>
      </c>
      <c r="L89" s="216">
        <f t="shared" si="27"/>
        <v>0</v>
      </c>
      <c r="M89" s="216">
        <f t="shared" si="27"/>
        <v>0</v>
      </c>
      <c r="N89" s="216">
        <f t="shared" si="27"/>
        <v>0</v>
      </c>
      <c r="O89" s="217">
        <f t="shared" si="27"/>
        <v>0</v>
      </c>
      <c r="P89" s="218">
        <f>SUM(D89:O89)</f>
        <v>0</v>
      </c>
    </row>
    <row r="90" spans="2:3" ht="12" thickBot="1">
      <c r="B90" s="219"/>
      <c r="C90" s="219"/>
    </row>
    <row r="91" spans="2:18" ht="12" thickBot="1">
      <c r="B91" s="221" t="s">
        <v>186</v>
      </c>
      <c r="C91" s="222"/>
      <c r="D91" s="223" t="s">
        <v>187</v>
      </c>
      <c r="E91" s="224"/>
      <c r="F91" s="224"/>
      <c r="G91" s="224"/>
      <c r="H91" s="224"/>
      <c r="I91" s="224"/>
      <c r="J91" s="224"/>
      <c r="K91" s="224"/>
      <c r="L91" s="224"/>
      <c r="M91" s="224"/>
      <c r="N91" s="224"/>
      <c r="O91" s="224"/>
      <c r="P91" s="224"/>
      <c r="Q91" s="224"/>
      <c r="R91" s="225"/>
    </row>
    <row r="92" spans="1:18" ht="12" thickBot="1">
      <c r="A92" s="140" t="s">
        <v>25</v>
      </c>
      <c r="B92" s="226" t="s">
        <v>188</v>
      </c>
      <c r="C92" s="227" t="s">
        <v>210</v>
      </c>
      <c r="D92" s="228" t="s">
        <v>13</v>
      </c>
      <c r="E92" s="229" t="s">
        <v>14</v>
      </c>
      <c r="F92" s="228" t="s">
        <v>15</v>
      </c>
      <c r="G92" s="229" t="s">
        <v>16</v>
      </c>
      <c r="H92" s="228" t="s">
        <v>17</v>
      </c>
      <c r="I92" s="229" t="s">
        <v>18</v>
      </c>
      <c r="J92" s="228" t="s">
        <v>19</v>
      </c>
      <c r="K92" s="229" t="s">
        <v>20</v>
      </c>
      <c r="L92" s="228" t="s">
        <v>141</v>
      </c>
      <c r="M92" s="229" t="s">
        <v>22</v>
      </c>
      <c r="N92" s="228" t="s">
        <v>23</v>
      </c>
      <c r="O92" s="230" t="s">
        <v>24</v>
      </c>
      <c r="P92" s="228" t="s">
        <v>13</v>
      </c>
      <c r="Q92" s="230" t="s">
        <v>14</v>
      </c>
      <c r="R92" s="231" t="s">
        <v>189</v>
      </c>
    </row>
    <row r="93" spans="1:18" ht="12.75" thickBot="1">
      <c r="A93" s="232">
        <f aca="true" t="shared" si="28" ref="A93:A106">R93</f>
        <v>0</v>
      </c>
      <c r="B93" s="233">
        <v>39356</v>
      </c>
      <c r="C93" s="197"/>
      <c r="D93" s="359"/>
      <c r="E93" s="359"/>
      <c r="F93" s="359"/>
      <c r="G93" s="234"/>
      <c r="H93" s="234"/>
      <c r="I93" s="234"/>
      <c r="J93" s="234"/>
      <c r="K93" s="234"/>
      <c r="L93" s="234"/>
      <c r="M93" s="234"/>
      <c r="N93" s="234"/>
      <c r="O93" s="234"/>
      <c r="P93" s="234"/>
      <c r="Q93" s="234"/>
      <c r="R93" s="212">
        <f>SUM(D93:Q93)</f>
        <v>0</v>
      </c>
    </row>
    <row r="94" spans="1:18" ht="12">
      <c r="A94" s="178">
        <f t="shared" si="28"/>
        <v>0</v>
      </c>
      <c r="B94" s="233">
        <f>IF($B$93="","",DATE(YEAR(B93+40),MONTH(B93+40),1))</f>
        <v>39387</v>
      </c>
      <c r="C94" s="154"/>
      <c r="D94" s="234"/>
      <c r="E94" s="359"/>
      <c r="F94" s="359"/>
      <c r="G94" s="199"/>
      <c r="H94" s="234"/>
      <c r="I94" s="234"/>
      <c r="J94" s="234"/>
      <c r="K94" s="234"/>
      <c r="L94" s="234"/>
      <c r="M94" s="234"/>
      <c r="N94" s="234"/>
      <c r="O94" s="234"/>
      <c r="P94" s="234"/>
      <c r="Q94" s="234"/>
      <c r="R94" s="212">
        <f aca="true" t="shared" si="29" ref="R94:R104">SUM(D94:Q94)</f>
        <v>0</v>
      </c>
    </row>
    <row r="95" spans="1:18" ht="11.25">
      <c r="A95" s="178">
        <f t="shared" si="28"/>
        <v>0</v>
      </c>
      <c r="B95" s="233">
        <f aca="true" t="shared" si="30" ref="B95:B104">IF($B$93="","",DATE(YEAR(B94+40),MONTH(B94+40),1))</f>
        <v>39417</v>
      </c>
      <c r="C95" s="154"/>
      <c r="D95" s="234"/>
      <c r="E95" s="234"/>
      <c r="F95" s="199"/>
      <c r="G95" s="199"/>
      <c r="H95" s="199"/>
      <c r="I95" s="234"/>
      <c r="J95" s="234"/>
      <c r="K95" s="234"/>
      <c r="L95" s="234"/>
      <c r="M95" s="234"/>
      <c r="N95" s="234"/>
      <c r="O95" s="234"/>
      <c r="P95" s="234"/>
      <c r="Q95" s="234"/>
      <c r="R95" s="212">
        <f t="shared" si="29"/>
        <v>0</v>
      </c>
    </row>
    <row r="96" spans="1:18" ht="11.25">
      <c r="A96" s="178">
        <f t="shared" si="28"/>
        <v>0</v>
      </c>
      <c r="B96" s="233">
        <f t="shared" si="30"/>
        <v>39448</v>
      </c>
      <c r="C96" s="154"/>
      <c r="D96" s="234"/>
      <c r="E96" s="234"/>
      <c r="F96" s="234"/>
      <c r="G96" s="199"/>
      <c r="H96" s="199"/>
      <c r="I96" s="199"/>
      <c r="J96" s="234"/>
      <c r="K96" s="234"/>
      <c r="L96" s="234"/>
      <c r="M96" s="234"/>
      <c r="N96" s="234"/>
      <c r="O96" s="234"/>
      <c r="P96" s="234"/>
      <c r="Q96" s="234"/>
      <c r="R96" s="212">
        <f t="shared" si="29"/>
        <v>0</v>
      </c>
    </row>
    <row r="97" spans="1:18" ht="11.25">
      <c r="A97" s="178">
        <f t="shared" si="28"/>
        <v>0</v>
      </c>
      <c r="B97" s="233">
        <f t="shared" si="30"/>
        <v>39479</v>
      </c>
      <c r="C97" s="154"/>
      <c r="D97" s="234"/>
      <c r="E97" s="234"/>
      <c r="F97" s="234"/>
      <c r="G97" s="234"/>
      <c r="H97" s="199"/>
      <c r="I97" s="199"/>
      <c r="J97" s="199"/>
      <c r="K97" s="234"/>
      <c r="L97" s="234"/>
      <c r="M97" s="234"/>
      <c r="N97" s="234"/>
      <c r="O97" s="234"/>
      <c r="P97" s="234"/>
      <c r="Q97" s="234"/>
      <c r="R97" s="212">
        <f t="shared" si="29"/>
        <v>0</v>
      </c>
    </row>
    <row r="98" spans="1:18" ht="11.25">
      <c r="A98" s="178">
        <f t="shared" si="28"/>
        <v>0</v>
      </c>
      <c r="B98" s="233">
        <f t="shared" si="30"/>
        <v>39508</v>
      </c>
      <c r="C98" s="154"/>
      <c r="D98" s="234"/>
      <c r="E98" s="234"/>
      <c r="F98" s="234"/>
      <c r="G98" s="234"/>
      <c r="H98" s="234"/>
      <c r="I98" s="199"/>
      <c r="J98" s="199"/>
      <c r="K98" s="199"/>
      <c r="L98" s="234"/>
      <c r="M98" s="234"/>
      <c r="N98" s="234"/>
      <c r="O98" s="234"/>
      <c r="P98" s="234"/>
      <c r="Q98" s="234"/>
      <c r="R98" s="212">
        <f t="shared" si="29"/>
        <v>0</v>
      </c>
    </row>
    <row r="99" spans="1:18" ht="11.25">
      <c r="A99" s="178">
        <f t="shared" si="28"/>
        <v>0</v>
      </c>
      <c r="B99" s="233">
        <f t="shared" si="30"/>
        <v>39539</v>
      </c>
      <c r="C99" s="154"/>
      <c r="D99" s="234"/>
      <c r="E99" s="234"/>
      <c r="F99" s="234"/>
      <c r="G99" s="234"/>
      <c r="H99" s="234"/>
      <c r="I99" s="234"/>
      <c r="J99" s="199"/>
      <c r="K99" s="199"/>
      <c r="L99" s="199"/>
      <c r="M99" s="234"/>
      <c r="N99" s="234"/>
      <c r="O99" s="234"/>
      <c r="P99" s="234"/>
      <c r="Q99" s="234"/>
      <c r="R99" s="212">
        <f t="shared" si="29"/>
        <v>0</v>
      </c>
    </row>
    <row r="100" spans="1:18" ht="11.25">
      <c r="A100" s="178">
        <f t="shared" si="28"/>
        <v>0</v>
      </c>
      <c r="B100" s="233">
        <f t="shared" si="30"/>
        <v>39569</v>
      </c>
      <c r="C100" s="154"/>
      <c r="D100" s="234"/>
      <c r="E100" s="234"/>
      <c r="F100" s="234"/>
      <c r="G100" s="234"/>
      <c r="H100" s="234"/>
      <c r="I100" s="234"/>
      <c r="J100" s="234"/>
      <c r="K100" s="199"/>
      <c r="L100" s="199"/>
      <c r="M100" s="199"/>
      <c r="N100" s="234"/>
      <c r="O100" s="234"/>
      <c r="P100" s="234"/>
      <c r="Q100" s="234"/>
      <c r="R100" s="212">
        <f t="shared" si="29"/>
        <v>0</v>
      </c>
    </row>
    <row r="101" spans="1:18" ht="11.25">
      <c r="A101" s="178">
        <f t="shared" si="28"/>
        <v>0</v>
      </c>
      <c r="B101" s="233">
        <f t="shared" si="30"/>
        <v>39600</v>
      </c>
      <c r="C101" s="154"/>
      <c r="D101" s="234"/>
      <c r="E101" s="234"/>
      <c r="F101" s="234"/>
      <c r="G101" s="234"/>
      <c r="H101" s="234"/>
      <c r="I101" s="234"/>
      <c r="J101" s="234"/>
      <c r="K101" s="234"/>
      <c r="L101" s="199"/>
      <c r="M101" s="199"/>
      <c r="N101" s="199"/>
      <c r="O101" s="234"/>
      <c r="P101" s="234"/>
      <c r="Q101" s="234"/>
      <c r="R101" s="212">
        <f t="shared" si="29"/>
        <v>0</v>
      </c>
    </row>
    <row r="102" spans="1:18" ht="11.25">
      <c r="A102" s="178">
        <f t="shared" si="28"/>
        <v>0</v>
      </c>
      <c r="B102" s="233">
        <f t="shared" si="30"/>
        <v>39630</v>
      </c>
      <c r="C102" s="154"/>
      <c r="D102" s="234"/>
      <c r="E102" s="234"/>
      <c r="F102" s="234"/>
      <c r="G102" s="234"/>
      <c r="H102" s="234"/>
      <c r="I102" s="234"/>
      <c r="J102" s="234"/>
      <c r="K102" s="234"/>
      <c r="L102" s="234"/>
      <c r="M102" s="199"/>
      <c r="N102" s="199"/>
      <c r="O102" s="199"/>
      <c r="P102" s="234"/>
      <c r="Q102" s="234"/>
      <c r="R102" s="212">
        <f t="shared" si="29"/>
        <v>0</v>
      </c>
    </row>
    <row r="103" spans="1:18" ht="11.25">
      <c r="A103" s="178">
        <f t="shared" si="28"/>
        <v>0</v>
      </c>
      <c r="B103" s="233">
        <f t="shared" si="30"/>
        <v>39661</v>
      </c>
      <c r="C103" s="154"/>
      <c r="D103" s="234"/>
      <c r="E103" s="234"/>
      <c r="F103" s="234"/>
      <c r="G103" s="234"/>
      <c r="H103" s="234"/>
      <c r="I103" s="234"/>
      <c r="J103" s="234"/>
      <c r="K103" s="234"/>
      <c r="L103" s="234"/>
      <c r="M103" s="234"/>
      <c r="N103" s="199"/>
      <c r="O103" s="199"/>
      <c r="P103" s="199"/>
      <c r="Q103" s="234"/>
      <c r="R103" s="212">
        <f t="shared" si="29"/>
        <v>0</v>
      </c>
    </row>
    <row r="104" spans="1:18" ht="12" thickBot="1">
      <c r="A104" s="178">
        <f t="shared" si="28"/>
        <v>0</v>
      </c>
      <c r="B104" s="233">
        <f t="shared" si="30"/>
        <v>39692</v>
      </c>
      <c r="C104" s="154"/>
      <c r="D104" s="235"/>
      <c r="E104" s="234"/>
      <c r="F104" s="234"/>
      <c r="G104" s="234"/>
      <c r="H104" s="234"/>
      <c r="I104" s="234"/>
      <c r="J104" s="234"/>
      <c r="K104" s="234"/>
      <c r="L104" s="234"/>
      <c r="M104" s="234"/>
      <c r="N104" s="234"/>
      <c r="O104" s="199"/>
      <c r="P104" s="199"/>
      <c r="Q104" s="199"/>
      <c r="R104" s="236">
        <f t="shared" si="29"/>
        <v>0</v>
      </c>
    </row>
    <row r="105" spans="1:18" ht="12" thickTop="1">
      <c r="A105" s="178">
        <f t="shared" si="28"/>
        <v>0</v>
      </c>
      <c r="B105" s="205" t="s">
        <v>190</v>
      </c>
      <c r="C105" s="237"/>
      <c r="D105" s="207">
        <f aca="true" t="shared" si="31" ref="D105:Q105">SUM(D93:D104)</f>
        <v>0</v>
      </c>
      <c r="E105" s="207">
        <f t="shared" si="31"/>
        <v>0</v>
      </c>
      <c r="F105" s="207">
        <f t="shared" si="31"/>
        <v>0</v>
      </c>
      <c r="G105" s="207">
        <f t="shared" si="31"/>
        <v>0</v>
      </c>
      <c r="H105" s="207">
        <f t="shared" si="31"/>
        <v>0</v>
      </c>
      <c r="I105" s="207">
        <f t="shared" si="31"/>
        <v>0</v>
      </c>
      <c r="J105" s="207">
        <f t="shared" si="31"/>
        <v>0</v>
      </c>
      <c r="K105" s="207">
        <f t="shared" si="31"/>
        <v>0</v>
      </c>
      <c r="L105" s="207">
        <f t="shared" si="31"/>
        <v>0</v>
      </c>
      <c r="M105" s="207">
        <f t="shared" si="31"/>
        <v>0</v>
      </c>
      <c r="N105" s="207">
        <f t="shared" si="31"/>
        <v>0</v>
      </c>
      <c r="O105" s="207">
        <f t="shared" si="31"/>
        <v>0</v>
      </c>
      <c r="P105" s="207">
        <f t="shared" si="31"/>
        <v>0</v>
      </c>
      <c r="Q105" s="238">
        <f t="shared" si="31"/>
        <v>0</v>
      </c>
      <c r="R105" s="209">
        <f>SUM(D105:Q105)</f>
        <v>0</v>
      </c>
    </row>
    <row r="106" spans="1:18" ht="12" thickBot="1">
      <c r="A106" s="178">
        <f t="shared" si="28"/>
        <v>0</v>
      </c>
      <c r="B106" s="239" t="s">
        <v>191</v>
      </c>
      <c r="C106" s="240"/>
      <c r="D106" s="241"/>
      <c r="E106" s="241"/>
      <c r="F106" s="241"/>
      <c r="G106" s="241"/>
      <c r="H106" s="241"/>
      <c r="I106" s="241"/>
      <c r="J106" s="241"/>
      <c r="K106" s="241"/>
      <c r="L106" s="241"/>
      <c r="M106" s="241"/>
      <c r="N106" s="241"/>
      <c r="O106" s="241"/>
      <c r="P106" s="241"/>
      <c r="Q106" s="242"/>
      <c r="R106" s="243">
        <f>SUM(D106:Q106)</f>
        <v>0</v>
      </c>
    </row>
    <row r="107" spans="2:17" ht="12" thickBot="1">
      <c r="B107" s="244" t="s">
        <v>192</v>
      </c>
      <c r="C107" s="245"/>
      <c r="D107" s="246"/>
      <c r="E107" s="246"/>
      <c r="F107" s="246"/>
      <c r="G107" s="246"/>
      <c r="H107" s="246"/>
      <c r="I107" s="246"/>
      <c r="J107" s="246"/>
      <c r="K107" s="246"/>
      <c r="L107" s="246"/>
      <c r="M107" s="246"/>
      <c r="N107" s="246"/>
      <c r="O107" s="246"/>
      <c r="P107" s="246"/>
      <c r="Q107" s="247"/>
    </row>
    <row r="108" ht="12" thickBot="1">
      <c r="P108" s="44"/>
    </row>
    <row r="109" spans="1:16" ht="12" thickBot="1">
      <c r="A109" s="140" t="s">
        <v>25</v>
      </c>
      <c r="B109" s="248" t="s">
        <v>193</v>
      </c>
      <c r="C109" s="142"/>
      <c r="D109" s="143" t="s">
        <v>13</v>
      </c>
      <c r="E109" s="144" t="s">
        <v>14</v>
      </c>
      <c r="F109" s="143" t="s">
        <v>15</v>
      </c>
      <c r="G109" s="144" t="s">
        <v>16</v>
      </c>
      <c r="H109" s="143" t="s">
        <v>17</v>
      </c>
      <c r="I109" s="144" t="s">
        <v>18</v>
      </c>
      <c r="J109" s="143" t="s">
        <v>19</v>
      </c>
      <c r="K109" s="144" t="s">
        <v>20</v>
      </c>
      <c r="L109" s="143" t="s">
        <v>141</v>
      </c>
      <c r="M109" s="144" t="s">
        <v>22</v>
      </c>
      <c r="N109" s="143" t="s">
        <v>23</v>
      </c>
      <c r="O109" s="145" t="s">
        <v>24</v>
      </c>
      <c r="P109" s="194" t="s">
        <v>25</v>
      </c>
    </row>
    <row r="110" spans="1:16" ht="12" thickBot="1">
      <c r="A110" s="249">
        <f>P110</f>
        <v>0</v>
      </c>
      <c r="B110" s="250" t="s">
        <v>194</v>
      </c>
      <c r="C110" s="251"/>
      <c r="D110" s="252"/>
      <c r="E110" s="253"/>
      <c r="F110" s="253"/>
      <c r="G110" s="253"/>
      <c r="H110" s="253"/>
      <c r="I110" s="253"/>
      <c r="J110" s="253"/>
      <c r="K110" s="253"/>
      <c r="L110" s="253"/>
      <c r="M110" s="253"/>
      <c r="N110" s="253"/>
      <c r="O110" s="253"/>
      <c r="P110" s="254">
        <f>SUM(D110:O110)</f>
        <v>0</v>
      </c>
    </row>
    <row r="111" ht="11.25">
      <c r="P111" s="44"/>
    </row>
    <row r="112" ht="11.25">
      <c r="P112" s="44"/>
    </row>
  </sheetData>
  <sheetProtection/>
  <mergeCells count="1">
    <mergeCell ref="M8:P8"/>
  </mergeCells>
  <conditionalFormatting sqref="D30:O33 D35:D39 E35:O37 E39:O39 E38:P38 D46:O46">
    <cfRule type="expression" priority="1" dxfId="15" stopIfTrue="1">
      <formula>Shading_Indicator=TRUE</formula>
    </cfRule>
  </conditionalFormatting>
  <conditionalFormatting sqref="D14:O14 D19:O19 D40:O41 P11:P14 D25:O25 D27:P27 P16:P25 P29:P37 P39:P41 D47:P47 D34:O34 D52:P53">
    <cfRule type="expression" priority="2" dxfId="1" stopIfTrue="1">
      <formula>Shading_Indicator=TRUE</formula>
    </cfRule>
  </conditionalFormatting>
  <conditionalFormatting sqref="B8 D20:O20 H1:I9 F1:G5 F6:F9 E8:E9 K1:L9 N1:P7 M1:M6 B16:C27 D17:O17 B11:C14 B44:B54 C45:C54 C44:D44 M8:P9 F18:O18 G6:G8 J1:J8 D12:O13 B1:B6 E1:E6 C1:D9 B29:C41 P46 D54:P54 D45:P45">
    <cfRule type="expression" priority="3" dxfId="4" stopIfTrue="1">
      <formula>Shading_Indicator=TRUE</formula>
    </cfRule>
  </conditionalFormatting>
  <conditionalFormatting sqref="D16:O16 D29:O29">
    <cfRule type="cellIs" priority="4" dxfId="8" operator="equal" stopIfTrue="1">
      <formula>Current_Month</formula>
    </cfRule>
    <cfRule type="expression" priority="5" dxfId="4" stopIfTrue="1">
      <formula>Shading_Indicator=TRUE</formula>
    </cfRule>
  </conditionalFormatting>
  <conditionalFormatting sqref="D11:O11">
    <cfRule type="expression" priority="6" dxfId="8" stopIfTrue="1">
      <formula>TEXT(D11,"mmmm")=Current_Month</formula>
    </cfRule>
    <cfRule type="expression" priority="7" dxfId="4" stopIfTrue="1">
      <formula>Shading_Indicator=TRUE</formula>
    </cfRule>
  </conditionalFormatting>
  <conditionalFormatting sqref="D58:O58 D63:O63 D68:O68 D74:O74 D82:O82 D92:O92 D109:O109">
    <cfRule type="cellIs" priority="8" dxfId="8" operator="equal" stopIfTrue="1">
      <formula>Current_Month</formula>
    </cfRule>
  </conditionalFormatting>
  <dataValidations count="1">
    <dataValidation type="list" allowBlank="1" showErrorMessage="1" errorTitle="Selection Error" error="Please select from the available choices." sqref="D26:O26">
      <formula1>"Y,N"</formula1>
    </dataValidation>
  </dataValidations>
  <hyperlinks>
    <hyperlink ref="B17" location="'798-p1'!B77" display="4.   Gross Outlays"/>
    <hyperlink ref="B20" location="'798-p1'!B86" display="7.   Rebates Billed"/>
    <hyperlink ref="B41" r:id="rId1" display="Estimated Total Participation"/>
    <hyperlink ref="B12" location="'798-p1'!B63" display="1.   Adjusted Gross Obligations"/>
    <hyperlink ref="B13" location="'798-p1'!B69" display="2.   Estimated Rebates"/>
  </hyperlinks>
  <printOptions horizontalCentered="1" verticalCentered="1"/>
  <pageMargins left="0.25" right="0.25" top="0.5" bottom="0.25" header="0.4" footer="0.25"/>
  <pageSetup fitToHeight="2" horizontalDpi="600" verticalDpi="600" orientation="landscape" scale="65" r:id="rId4"/>
  <headerFooter alignWithMargins="0">
    <oddHeader>&amp;RFORM APPROVED OMB NO. 0584-0045</oddHeader>
    <oddFooter>&amp;RFORM FNS-798 (05-2000)</oddFooter>
  </headerFooter>
  <rowBreaks count="1" manualBreakCount="1">
    <brk id="55" max="255" man="1"/>
  </rowBreaks>
  <legacyDrawing r:id="rId3"/>
</worksheet>
</file>

<file path=xl/worksheets/sheet2.xml><?xml version="1.0" encoding="utf-8"?>
<worksheet xmlns="http://schemas.openxmlformats.org/spreadsheetml/2006/main" xmlns:r="http://schemas.openxmlformats.org/officeDocument/2006/relationships">
  <sheetPr>
    <tabColor indexed="45"/>
  </sheetPr>
  <dimension ref="A1:F60"/>
  <sheetViews>
    <sheetView zoomScalePageLayoutView="0" workbookViewId="0" topLeftCell="A7">
      <selection activeCell="E15" sqref="E15"/>
    </sheetView>
  </sheetViews>
  <sheetFormatPr defaultColWidth="9.140625" defaultRowHeight="12.75"/>
  <cols>
    <col min="1" max="1" width="18.7109375" style="8" customWidth="1"/>
    <col min="2" max="2" width="9.7109375" style="8" customWidth="1"/>
    <col min="3" max="3" width="14.7109375" style="8" customWidth="1"/>
    <col min="4" max="4" width="13.7109375" style="8" customWidth="1"/>
    <col min="5" max="6" width="14.7109375" style="8" customWidth="1"/>
    <col min="7" max="16384" width="9.140625" style="8" customWidth="1"/>
  </cols>
  <sheetData>
    <row r="1" spans="1:6" ht="9.75">
      <c r="A1" s="256"/>
      <c r="B1" s="1"/>
      <c r="C1" s="1"/>
      <c r="D1" s="1"/>
      <c r="E1" s="1"/>
      <c r="F1" s="257" t="s">
        <v>42</v>
      </c>
    </row>
    <row r="2" spans="1:6" ht="9.75">
      <c r="A2" s="256"/>
      <c r="B2" s="1"/>
      <c r="C2" s="1"/>
      <c r="D2" s="1"/>
      <c r="E2" s="1"/>
      <c r="F2" s="1"/>
    </row>
    <row r="3" spans="1:6" ht="9.75">
      <c r="A3" s="258"/>
      <c r="B3" s="259"/>
      <c r="C3" s="259"/>
      <c r="D3" s="259"/>
      <c r="E3" s="259"/>
      <c r="F3" s="260"/>
    </row>
    <row r="4" spans="1:6" ht="15">
      <c r="A4" s="5" t="s">
        <v>43</v>
      </c>
      <c r="B4" s="1"/>
      <c r="C4" s="1"/>
      <c r="D4" s="1"/>
      <c r="E4" s="1"/>
      <c r="F4" s="261" t="s">
        <v>44</v>
      </c>
    </row>
    <row r="5" spans="1:6" ht="9.75">
      <c r="A5" s="10"/>
      <c r="B5" s="1"/>
      <c r="C5" s="1"/>
      <c r="D5" s="1"/>
      <c r="E5" s="1"/>
      <c r="F5" s="9"/>
    </row>
    <row r="6" spans="1:6" ht="9.75">
      <c r="A6" s="262"/>
      <c r="B6" s="263" t="s">
        <v>45</v>
      </c>
      <c r="C6" s="264"/>
      <c r="D6" s="259"/>
      <c r="E6" s="265" t="s">
        <v>46</v>
      </c>
      <c r="F6" s="266"/>
    </row>
    <row r="7" spans="1:6" ht="9.75">
      <c r="A7" s="11"/>
      <c r="B7" s="267" t="s">
        <v>47</v>
      </c>
      <c r="C7" s="268"/>
      <c r="D7" s="269" t="s">
        <v>48</v>
      </c>
      <c r="E7" s="269" t="s">
        <v>49</v>
      </c>
      <c r="F7" s="269" t="s">
        <v>50</v>
      </c>
    </row>
    <row r="8" spans="1:6" ht="9.75">
      <c r="A8" s="270" t="s">
        <v>51</v>
      </c>
      <c r="B8" s="271" t="s">
        <v>52</v>
      </c>
      <c r="C8" s="271"/>
      <c r="D8" s="272" t="s">
        <v>53</v>
      </c>
      <c r="E8" s="272" t="s">
        <v>54</v>
      </c>
      <c r="F8" s="273" t="s">
        <v>55</v>
      </c>
    </row>
    <row r="9" spans="1:6" ht="9.75">
      <c r="A9" s="11"/>
      <c r="B9" s="1"/>
      <c r="C9" s="1"/>
      <c r="D9" s="274"/>
      <c r="E9" s="2"/>
      <c r="F9" s="275"/>
    </row>
    <row r="10" spans="1:6" ht="9.75">
      <c r="A10" s="276" t="s">
        <v>56</v>
      </c>
      <c r="B10" s="277"/>
      <c r="C10" s="277"/>
      <c r="D10" s="278"/>
      <c r="E10" s="278"/>
      <c r="F10" s="279">
        <f>(D10+E10)</f>
        <v>0</v>
      </c>
    </row>
    <row r="11" spans="1:6" ht="9.75">
      <c r="A11" s="280" t="s">
        <v>57</v>
      </c>
      <c r="B11" s="281"/>
      <c r="C11" s="281"/>
      <c r="D11" s="282"/>
      <c r="E11" s="2"/>
      <c r="F11" s="283"/>
    </row>
    <row r="12" spans="1:6" ht="10.5" thickBot="1">
      <c r="A12" s="284" t="s">
        <v>58</v>
      </c>
      <c r="B12" s="277"/>
      <c r="C12" s="277"/>
      <c r="D12" s="285"/>
      <c r="E12" s="278"/>
      <c r="F12" s="279">
        <f>(D12+E12)</f>
        <v>0</v>
      </c>
    </row>
    <row r="13" spans="1:6" ht="10.5" thickBot="1">
      <c r="A13" s="284" t="s">
        <v>59</v>
      </c>
      <c r="B13" s="277"/>
      <c r="C13" s="277"/>
      <c r="D13" s="286"/>
      <c r="E13" s="286"/>
      <c r="F13" s="287">
        <f>(D13+E13)</f>
        <v>0</v>
      </c>
    </row>
    <row r="14" spans="1:6" ht="9.75">
      <c r="A14" s="288" t="s">
        <v>60</v>
      </c>
      <c r="B14" s="289"/>
      <c r="C14" s="289"/>
      <c r="D14" s="278">
        <f>SUM(D10:D13)</f>
        <v>0</v>
      </c>
      <c r="E14" s="278">
        <f>SUM(E10:E13)</f>
        <v>0</v>
      </c>
      <c r="F14" s="279">
        <f>(D14+E14)</f>
        <v>0</v>
      </c>
    </row>
    <row r="15" spans="1:6" ht="9.75">
      <c r="A15" s="290" t="s">
        <v>61</v>
      </c>
      <c r="B15" s="291"/>
      <c r="C15" s="291"/>
      <c r="D15" s="278">
        <f>'798-p1'!P27</f>
        <v>0</v>
      </c>
      <c r="E15" s="278">
        <f>'798-p1'!P54</f>
        <v>0</v>
      </c>
      <c r="F15" s="279">
        <f>(D15+E15)</f>
        <v>0</v>
      </c>
    </row>
    <row r="16" spans="1:6" ht="9.75">
      <c r="A16" s="292" t="s">
        <v>62</v>
      </c>
      <c r="B16" s="57"/>
      <c r="C16" s="57"/>
      <c r="D16" s="274"/>
      <c r="E16" s="2"/>
      <c r="F16" s="283"/>
    </row>
    <row r="17" spans="1:6" ht="10.5" thickBot="1">
      <c r="A17" s="288" t="s">
        <v>63</v>
      </c>
      <c r="B17" s="289"/>
      <c r="C17" s="289"/>
      <c r="D17" s="293">
        <f>+D14-D15</f>
        <v>0</v>
      </c>
      <c r="E17" s="278">
        <f>+E14-E15</f>
        <v>0</v>
      </c>
      <c r="F17" s="279">
        <f>(D17+E17)</f>
        <v>0</v>
      </c>
    </row>
    <row r="18" spans="1:6" ht="10.5" thickBot="1">
      <c r="A18" s="284" t="s">
        <v>64</v>
      </c>
      <c r="B18" s="277"/>
      <c r="C18" s="277"/>
      <c r="D18" s="294"/>
      <c r="E18" s="295"/>
      <c r="F18" s="279">
        <f>(D18+E18)</f>
        <v>0</v>
      </c>
    </row>
    <row r="19" spans="1:6" ht="9.75">
      <c r="A19" s="288" t="s">
        <v>65</v>
      </c>
      <c r="B19" s="289"/>
      <c r="C19" s="289"/>
      <c r="D19" s="278">
        <f>+D17+D18</f>
        <v>0</v>
      </c>
      <c r="E19" s="296">
        <f>+E17+E18</f>
        <v>0</v>
      </c>
      <c r="F19" s="279">
        <f>(D19+E19)</f>
        <v>0</v>
      </c>
    </row>
    <row r="20" spans="1:6" ht="10.5" thickBot="1">
      <c r="A20" s="292" t="s">
        <v>66</v>
      </c>
      <c r="B20" s="57"/>
      <c r="C20" s="57"/>
      <c r="D20" s="297"/>
      <c r="E20" s="298"/>
      <c r="F20" s="283"/>
    </row>
    <row r="21" spans="1:6" ht="10.5" thickBot="1">
      <c r="A21" s="284" t="s">
        <v>67</v>
      </c>
      <c r="B21" s="277"/>
      <c r="C21" s="277"/>
      <c r="D21" s="294"/>
      <c r="E21" s="299"/>
      <c r="F21" s="279">
        <f aca="true" t="shared" si="0" ref="F21:F26">(D21+E21)</f>
        <v>0</v>
      </c>
    </row>
    <row r="22" spans="1:6" ht="10.5" thickBot="1">
      <c r="A22" s="284" t="s">
        <v>68</v>
      </c>
      <c r="B22" s="277"/>
      <c r="C22" s="277"/>
      <c r="D22" s="300"/>
      <c r="E22" s="294"/>
      <c r="F22" s="287">
        <f t="shared" si="0"/>
        <v>0</v>
      </c>
    </row>
    <row r="23" spans="1:6" ht="9.75">
      <c r="A23" s="288" t="s">
        <v>69</v>
      </c>
      <c r="B23" s="289"/>
      <c r="C23" s="289"/>
      <c r="D23" s="278">
        <f>+D19+D21+D22</f>
        <v>0</v>
      </c>
      <c r="E23" s="301">
        <f>+E19+E21+E22</f>
        <v>0</v>
      </c>
      <c r="F23" s="279">
        <f t="shared" si="0"/>
        <v>0</v>
      </c>
    </row>
    <row r="24" spans="1:6" ht="10.5" thickBot="1">
      <c r="A24" s="292" t="s">
        <v>70</v>
      </c>
      <c r="B24" s="57"/>
      <c r="C24" s="57"/>
      <c r="D24" s="282"/>
      <c r="E24" s="302"/>
      <c r="F24" s="303"/>
    </row>
    <row r="25" spans="1:6" ht="10.5" thickBot="1">
      <c r="A25" s="284" t="s">
        <v>71</v>
      </c>
      <c r="B25" s="277"/>
      <c r="C25" s="277"/>
      <c r="D25" s="304"/>
      <c r="E25" s="305"/>
      <c r="F25" s="287">
        <f t="shared" si="0"/>
        <v>0</v>
      </c>
    </row>
    <row r="26" spans="1:6" ht="9.75">
      <c r="A26" s="284" t="s">
        <v>72</v>
      </c>
      <c r="B26" s="277"/>
      <c r="C26" s="277"/>
      <c r="D26" s="300"/>
      <c r="E26" s="306"/>
      <c r="F26" s="279">
        <f t="shared" si="0"/>
        <v>0</v>
      </c>
    </row>
    <row r="27" spans="1:6" ht="9.75">
      <c r="A27" s="292" t="s">
        <v>73</v>
      </c>
      <c r="B27" s="57"/>
      <c r="C27" s="57"/>
      <c r="D27" s="307"/>
      <c r="E27" s="307"/>
      <c r="F27" s="283"/>
    </row>
    <row r="28" spans="1:6" ht="9.75">
      <c r="A28" s="288" t="s">
        <v>74</v>
      </c>
      <c r="B28" s="289"/>
      <c r="C28" s="289"/>
      <c r="D28" s="278">
        <f>SUM(D23:D26)</f>
        <v>0</v>
      </c>
      <c r="E28" s="278">
        <f>SUM(E23:E26)</f>
        <v>0</v>
      </c>
      <c r="F28" s="279">
        <f>(D28+E28)</f>
        <v>0</v>
      </c>
    </row>
    <row r="29" spans="1:6" ht="10.5" thickBot="1">
      <c r="A29" s="292" t="s">
        <v>75</v>
      </c>
      <c r="B29" s="57"/>
      <c r="C29" s="57"/>
      <c r="D29" s="274"/>
      <c r="E29" s="2"/>
      <c r="F29" s="283"/>
    </row>
    <row r="30" spans="1:6" ht="10.5" thickBot="1">
      <c r="A30" s="284" t="s">
        <v>76</v>
      </c>
      <c r="B30" s="277"/>
      <c r="C30" s="277"/>
      <c r="D30" s="294"/>
      <c r="E30" s="294"/>
      <c r="F30" s="287">
        <f>(D30+E30)</f>
        <v>0</v>
      </c>
    </row>
    <row r="31" spans="1:6" ht="9.75">
      <c r="A31" s="284" t="s">
        <v>195</v>
      </c>
      <c r="B31" s="277"/>
      <c r="C31" s="277"/>
      <c r="D31" s="300"/>
      <c r="E31" s="300"/>
      <c r="F31" s="279">
        <f>(D31+E31)</f>
        <v>0</v>
      </c>
    </row>
    <row r="32" spans="1:6" ht="9.75">
      <c r="A32" s="288" t="s">
        <v>77</v>
      </c>
      <c r="B32" s="289"/>
      <c r="C32" s="289"/>
      <c r="D32" s="278">
        <f>D30+D31</f>
        <v>0</v>
      </c>
      <c r="E32" s="278">
        <f>E30+E31</f>
        <v>0</v>
      </c>
      <c r="F32" s="279">
        <f>(D32+E32)</f>
        <v>0</v>
      </c>
    </row>
    <row r="33" spans="1:6" ht="9.75">
      <c r="A33" s="292" t="s">
        <v>78</v>
      </c>
      <c r="B33" s="57"/>
      <c r="C33" s="57"/>
      <c r="D33" s="307"/>
      <c r="E33" s="307"/>
      <c r="F33" s="283"/>
    </row>
    <row r="34" spans="1:6" ht="10.5" thickBot="1">
      <c r="A34" s="308" t="s">
        <v>79</v>
      </c>
      <c r="B34" s="309"/>
      <c r="C34" s="309"/>
      <c r="D34" s="310">
        <f>+D28+D32</f>
        <v>0</v>
      </c>
      <c r="E34" s="310">
        <f>+E28+E32</f>
        <v>0</v>
      </c>
      <c r="F34" s="311">
        <f>(D34+E34)</f>
        <v>0</v>
      </c>
    </row>
    <row r="35" spans="1:6" ht="10.5" thickTop="1">
      <c r="A35" s="292"/>
      <c r="B35" s="57"/>
      <c r="C35" s="57"/>
      <c r="D35" s="255"/>
      <c r="E35" s="312"/>
      <c r="F35" s="313"/>
    </row>
    <row r="36" spans="1:6" ht="9.75">
      <c r="A36" s="314" t="s">
        <v>80</v>
      </c>
      <c r="B36" s="57"/>
      <c r="C36" s="57"/>
      <c r="D36" s="315"/>
      <c r="E36" s="315"/>
      <c r="F36" s="316"/>
    </row>
    <row r="37" spans="1:6" ht="9.75">
      <c r="A37" s="317" t="s">
        <v>81</v>
      </c>
      <c r="B37" s="318"/>
      <c r="C37" s="318"/>
      <c r="D37" s="319"/>
      <c r="E37" s="320"/>
      <c r="F37" s="321">
        <f>D37</f>
        <v>0</v>
      </c>
    </row>
    <row r="38" spans="1:6" ht="9.75">
      <c r="A38" s="276" t="s">
        <v>82</v>
      </c>
      <c r="B38" s="322"/>
      <c r="C38" s="322"/>
      <c r="D38" s="323"/>
      <c r="E38" s="316"/>
      <c r="F38" s="324"/>
    </row>
    <row r="39" spans="1:6" ht="9.75">
      <c r="A39" s="284" t="s">
        <v>83</v>
      </c>
      <c r="B39" s="277"/>
      <c r="C39" s="277"/>
      <c r="D39" s="325"/>
      <c r="E39" s="326"/>
      <c r="F39" s="279">
        <f>(D39+E39)</f>
        <v>0</v>
      </c>
    </row>
    <row r="40" spans="1:6" ht="9.75">
      <c r="A40" s="327" t="s">
        <v>196</v>
      </c>
      <c r="B40" s="328"/>
      <c r="C40" s="329"/>
      <c r="D40" s="330"/>
      <c r="E40" s="330"/>
      <c r="F40" s="331">
        <f>IF(COUNT(C41:C52)-COUNTIF(C41:C52,0)=0,0,SUM(C41:C52)/(COUNT(C41:C52)-COUNTIF(C41:C52,0)))</f>
        <v>30.666666666666668</v>
      </c>
    </row>
    <row r="41" spans="1:6" ht="9.75">
      <c r="A41" s="332" t="s">
        <v>197</v>
      </c>
      <c r="B41" s="333">
        <v>40002</v>
      </c>
      <c r="C41" s="334">
        <v>48</v>
      </c>
      <c r="D41" s="335"/>
      <c r="E41" s="6"/>
      <c r="F41" s="7"/>
    </row>
    <row r="42" spans="1:6" ht="9.75">
      <c r="A42" s="336"/>
      <c r="B42" s="333">
        <v>40033</v>
      </c>
      <c r="C42" s="334">
        <v>81</v>
      </c>
      <c r="D42" s="335"/>
      <c r="E42" s="6"/>
      <c r="F42" s="7"/>
    </row>
    <row r="43" spans="1:6" ht="9.75">
      <c r="A43" s="336"/>
      <c r="B43" s="333">
        <v>40064</v>
      </c>
      <c r="C43" s="334">
        <v>33</v>
      </c>
      <c r="D43" s="335"/>
      <c r="E43" s="6"/>
      <c r="F43" s="7"/>
    </row>
    <row r="44" spans="1:6" ht="9.75">
      <c r="A44" s="336"/>
      <c r="B44" s="333">
        <v>40094</v>
      </c>
      <c r="C44" s="334">
        <v>19</v>
      </c>
      <c r="D44" s="335"/>
      <c r="E44" s="6"/>
      <c r="F44" s="7"/>
    </row>
    <row r="45" spans="1:6" ht="9.75">
      <c r="A45" s="336"/>
      <c r="B45" s="333">
        <v>40125</v>
      </c>
      <c r="C45" s="334">
        <v>18</v>
      </c>
      <c r="D45" s="335"/>
      <c r="E45" s="6"/>
      <c r="F45" s="7"/>
    </row>
    <row r="46" spans="1:6" ht="9.75">
      <c r="A46" s="336"/>
      <c r="B46" s="333">
        <v>40155</v>
      </c>
      <c r="C46" s="334">
        <v>19</v>
      </c>
      <c r="D46" s="335"/>
      <c r="E46" s="6"/>
      <c r="F46" s="7"/>
    </row>
    <row r="47" spans="1:6" ht="9.75">
      <c r="A47" s="337"/>
      <c r="B47" s="333">
        <v>40186</v>
      </c>
      <c r="C47" s="334">
        <v>20</v>
      </c>
      <c r="D47" s="335"/>
      <c r="E47" s="6"/>
      <c r="F47" s="7"/>
    </row>
    <row r="48" spans="1:6" ht="9.75">
      <c r="A48" s="337"/>
      <c r="B48" s="333">
        <v>40217</v>
      </c>
      <c r="C48" s="334">
        <v>22</v>
      </c>
      <c r="D48" s="335"/>
      <c r="E48" s="6"/>
      <c r="F48" s="7"/>
    </row>
    <row r="49" spans="1:6" ht="9.75">
      <c r="A49" s="337"/>
      <c r="B49" s="333">
        <v>40245</v>
      </c>
      <c r="C49" s="334">
        <v>26</v>
      </c>
      <c r="D49" s="335"/>
      <c r="E49" s="6"/>
      <c r="F49" s="7"/>
    </row>
    <row r="50" spans="1:6" ht="9.75">
      <c r="A50" s="337"/>
      <c r="B50" s="333">
        <v>40276</v>
      </c>
      <c r="C50" s="334">
        <v>26</v>
      </c>
      <c r="D50" s="335"/>
      <c r="E50" s="6"/>
      <c r="F50" s="7"/>
    </row>
    <row r="51" spans="1:6" ht="9.75">
      <c r="A51" s="337"/>
      <c r="B51" s="333">
        <v>40306</v>
      </c>
      <c r="C51" s="334">
        <v>25</v>
      </c>
      <c r="D51" s="335"/>
      <c r="E51" s="6"/>
      <c r="F51" s="7"/>
    </row>
    <row r="52" spans="1:6" ht="9.75">
      <c r="A52" s="338"/>
      <c r="B52" s="333">
        <v>40337</v>
      </c>
      <c r="C52" s="334">
        <v>31</v>
      </c>
      <c r="D52" s="335"/>
      <c r="E52" s="6"/>
      <c r="F52" s="7"/>
    </row>
    <row r="53" spans="1:6" ht="9.75">
      <c r="A53" s="339" t="s">
        <v>84</v>
      </c>
      <c r="B53" s="46"/>
      <c r="C53" s="46"/>
      <c r="D53" s="340" t="s">
        <v>85</v>
      </c>
      <c r="E53" s="341"/>
      <c r="F53" s="342"/>
    </row>
    <row r="54" spans="1:6" ht="9.75">
      <c r="A54" s="343"/>
      <c r="B54" s="344"/>
      <c r="C54" s="344"/>
      <c r="D54" s="345" t="s">
        <v>199</v>
      </c>
      <c r="E54" s="346"/>
      <c r="F54" s="347"/>
    </row>
    <row r="55" spans="1:6" ht="9.75">
      <c r="A55" s="292" t="s">
        <v>86</v>
      </c>
      <c r="B55" s="57"/>
      <c r="C55" s="57"/>
      <c r="D55" s="348" t="s">
        <v>87</v>
      </c>
      <c r="E55" s="6"/>
      <c r="F55" s="7"/>
    </row>
    <row r="56" spans="1:6" ht="9.75">
      <c r="A56" s="292" t="s">
        <v>88</v>
      </c>
      <c r="B56" s="57"/>
      <c r="C56" s="57"/>
      <c r="D56" s="349"/>
      <c r="E56" s="350"/>
      <c r="F56" s="351"/>
    </row>
    <row r="57" spans="1:6" ht="9.75">
      <c r="A57" s="292" t="s">
        <v>89</v>
      </c>
      <c r="B57" s="57"/>
      <c r="C57" s="57"/>
      <c r="D57" s="75" t="s">
        <v>90</v>
      </c>
      <c r="E57" s="6"/>
      <c r="F57" s="352"/>
    </row>
    <row r="58" spans="1:6" ht="9.75">
      <c r="A58" s="288"/>
      <c r="B58" s="289"/>
      <c r="C58" s="289"/>
      <c r="D58" s="353" t="s">
        <v>139</v>
      </c>
      <c r="E58" s="289"/>
      <c r="F58" s="354"/>
    </row>
    <row r="59" spans="1:6" ht="9.75">
      <c r="A59" s="355"/>
      <c r="B59" s="4"/>
      <c r="C59" s="4"/>
      <c r="D59" s="4"/>
      <c r="E59" s="4"/>
      <c r="F59" s="4"/>
    </row>
    <row r="60" spans="1:6" ht="9.75">
      <c r="A60" s="256"/>
      <c r="B60" s="4"/>
      <c r="C60" s="4"/>
      <c r="D60" s="4"/>
      <c r="E60" s="4"/>
      <c r="F60" s="356" t="s">
        <v>91</v>
      </c>
    </row>
  </sheetData>
  <sheetProtection/>
  <conditionalFormatting sqref="D35:F35">
    <cfRule type="expression" priority="1" dxfId="0" stopIfTrue="1">
      <formula>LEFT($D35,5)="Error"</formula>
    </cfRule>
  </conditionalFormatting>
  <conditionalFormatting sqref="D34">
    <cfRule type="expression" priority="2" dxfId="2" stopIfTrue="1">
      <formula>LEFT($D35,5)="Error"</formula>
    </cfRule>
    <cfRule type="expression" priority="3" dxfId="1" stopIfTrue="1">
      <formula>Shading_Indicator=TRUE</formula>
    </cfRule>
  </conditionalFormatting>
  <conditionalFormatting sqref="D15:E15 C10:C32 C9:E9 D20:E20 D29:E29 D10 A9:B32 A33:C34 D37 A3:E8 F3:F6 E24:E25 E37:E38 A37:C40 E10:E12">
    <cfRule type="expression" priority="4" dxfId="4" stopIfTrue="1">
      <formula>Shading_Indicator=TRUE</formula>
    </cfRule>
  </conditionalFormatting>
  <conditionalFormatting sqref="F20:F26 D32:F32 D27:F28 F29:F31 D14:F14 F15:F16 D16:E16 D17:F17 F18 D19:F19 E33:F34 F37:F40 F7:F13 D23:E23">
    <cfRule type="expression" priority="5" dxfId="1" stopIfTrue="1">
      <formula>Shading_Indicator=TRUE</formula>
    </cfRule>
  </conditionalFormatting>
  <conditionalFormatting sqref="D33">
    <cfRule type="cellIs" priority="6" dxfId="2" operator="greaterThan" stopIfTrue="1">
      <formula>$D$10*0.03</formula>
    </cfRule>
    <cfRule type="expression" priority="7" dxfId="1" stopIfTrue="1">
      <formula>Shading_Indicator=TRUE</formula>
    </cfRule>
  </conditionalFormatting>
  <conditionalFormatting sqref="E41:F52">
    <cfRule type="expression" priority="8" dxfId="0" stopIfTrue="1">
      <formula>$D41&lt;&gt;""</formula>
    </cfRule>
  </conditionalFormatting>
  <printOptions horizontalCentered="1" verticalCentered="1"/>
  <pageMargins left="0.5" right="0.5" top="0.5" bottom="0.5" header="0.5" footer="0.5"/>
  <pageSetup horizontalDpi="300" verticalDpi="300" orientation="portrait" scale="95" r:id="rId1"/>
</worksheet>
</file>

<file path=xl/worksheets/sheet3.xml><?xml version="1.0" encoding="utf-8"?>
<worksheet xmlns="http://schemas.openxmlformats.org/spreadsheetml/2006/main" xmlns:r="http://schemas.openxmlformats.org/officeDocument/2006/relationships">
  <sheetPr>
    <tabColor indexed="45"/>
  </sheetPr>
  <dimension ref="A1:M35"/>
  <sheetViews>
    <sheetView zoomScalePageLayoutView="0" workbookViewId="0" topLeftCell="A10">
      <selection activeCell="A1" sqref="A1"/>
    </sheetView>
  </sheetViews>
  <sheetFormatPr defaultColWidth="9.140625" defaultRowHeight="12.75"/>
  <cols>
    <col min="3" max="3" width="11.28125" style="0" customWidth="1"/>
    <col min="4" max="4" width="11.140625" style="0" customWidth="1"/>
    <col min="5" max="5" width="10.7109375" style="0" customWidth="1"/>
    <col min="6" max="6" width="11.28125" style="0" customWidth="1"/>
    <col min="9" max="9" width="9.28125" style="0" customWidth="1"/>
  </cols>
  <sheetData>
    <row r="1" spans="1:13" ht="13.5" thickBot="1">
      <c r="A1" s="19"/>
      <c r="B1" s="19"/>
      <c r="C1" s="19"/>
      <c r="D1" s="19"/>
      <c r="E1" s="19"/>
      <c r="F1" s="20"/>
      <c r="G1" s="21" t="s">
        <v>92</v>
      </c>
      <c r="H1" s="19"/>
      <c r="I1" s="19"/>
      <c r="J1" s="19"/>
      <c r="K1" s="19"/>
      <c r="L1" s="19"/>
      <c r="M1" s="19"/>
    </row>
    <row r="2" ht="12.75">
      <c r="A2" s="8" t="s">
        <v>93</v>
      </c>
    </row>
    <row r="3" ht="12.75">
      <c r="A3" s="8" t="s">
        <v>94</v>
      </c>
    </row>
    <row r="4" ht="12.75">
      <c r="A4" s="8" t="s">
        <v>95</v>
      </c>
    </row>
    <row r="5" ht="12.75">
      <c r="A5" s="8" t="s">
        <v>96</v>
      </c>
    </row>
    <row r="6" spans="1:13" ht="13.5" thickBot="1">
      <c r="A6" s="22" t="s">
        <v>97</v>
      </c>
      <c r="B6" s="19"/>
      <c r="C6" s="19"/>
      <c r="D6" s="19"/>
      <c r="E6" s="19"/>
      <c r="F6" s="19"/>
      <c r="G6" s="19"/>
      <c r="H6" s="19"/>
      <c r="I6" s="19"/>
      <c r="J6" s="19"/>
      <c r="K6" s="19"/>
      <c r="L6" s="19"/>
      <c r="M6" s="19"/>
    </row>
    <row r="7" spans="1:11" ht="12.75">
      <c r="A7" s="8" t="s">
        <v>98</v>
      </c>
      <c r="F7" s="23" t="s">
        <v>99</v>
      </c>
      <c r="K7" s="23" t="s">
        <v>100</v>
      </c>
    </row>
    <row r="8" spans="2:11" ht="12.75">
      <c r="B8" s="8" t="s">
        <v>142</v>
      </c>
      <c r="F8" s="24"/>
      <c r="H8">
        <v>2392901</v>
      </c>
      <c r="K8" s="24"/>
    </row>
    <row r="9" spans="2:12" ht="12.75">
      <c r="B9" s="8" t="s">
        <v>143</v>
      </c>
      <c r="F9" s="24"/>
      <c r="K9" s="23" t="s">
        <v>101</v>
      </c>
      <c r="L9" s="25"/>
    </row>
    <row r="10" spans="2:13" ht="12.75">
      <c r="B10" s="8" t="s">
        <v>144</v>
      </c>
      <c r="F10" s="26"/>
      <c r="G10" s="27"/>
      <c r="H10" s="27"/>
      <c r="I10" s="27"/>
      <c r="J10" s="27"/>
      <c r="K10" s="26"/>
      <c r="L10" s="28"/>
      <c r="M10" s="27"/>
    </row>
    <row r="11" spans="2:11" ht="12.75">
      <c r="B11" s="8" t="s">
        <v>102</v>
      </c>
      <c r="F11" s="23" t="s">
        <v>103</v>
      </c>
      <c r="K11" s="23" t="s">
        <v>104</v>
      </c>
    </row>
    <row r="12" spans="1:13" ht="12.75">
      <c r="A12" s="27"/>
      <c r="B12" s="27"/>
      <c r="C12" s="27"/>
      <c r="D12" s="27"/>
      <c r="E12" s="27"/>
      <c r="F12" s="26"/>
      <c r="G12" s="27"/>
      <c r="H12" s="27">
        <v>2007</v>
      </c>
      <c r="I12" s="27"/>
      <c r="J12" s="27"/>
      <c r="K12" s="26"/>
      <c r="L12" s="28"/>
      <c r="M12" s="27"/>
    </row>
    <row r="13" spans="1:13" ht="12.75">
      <c r="A13" s="27"/>
      <c r="B13" s="29" t="s">
        <v>105</v>
      </c>
      <c r="C13" s="27"/>
      <c r="D13" s="27"/>
      <c r="E13" s="27"/>
      <c r="F13" s="26"/>
      <c r="G13" s="27"/>
      <c r="H13" s="27"/>
      <c r="I13" s="30" t="s">
        <v>106</v>
      </c>
      <c r="J13" s="27"/>
      <c r="K13" s="27"/>
      <c r="L13" s="27"/>
      <c r="M13" s="27"/>
    </row>
    <row r="14" spans="1:13" ht="12.75">
      <c r="A14" s="8" t="s">
        <v>107</v>
      </c>
      <c r="B14" s="31"/>
      <c r="C14" s="32" t="str">
        <f>"01"</f>
        <v>01</v>
      </c>
      <c r="D14" s="32" t="str">
        <f>"02"</f>
        <v>02</v>
      </c>
      <c r="E14" s="32" t="str">
        <f>"03"</f>
        <v>03</v>
      </c>
      <c r="F14" s="32" t="str">
        <f>"04"</f>
        <v>04</v>
      </c>
      <c r="G14" s="32" t="str">
        <f>"05"</f>
        <v>05</v>
      </c>
      <c r="H14" s="32" t="str">
        <f>"06"</f>
        <v>06</v>
      </c>
      <c r="I14" s="32" t="str">
        <f>"07"</f>
        <v>07</v>
      </c>
      <c r="J14" s="32" t="str">
        <f>"08"</f>
        <v>08</v>
      </c>
      <c r="K14" s="32" t="str">
        <f>"09"</f>
        <v>09</v>
      </c>
      <c r="L14" s="31"/>
      <c r="M14" s="31"/>
    </row>
    <row r="15" spans="1:13" ht="12.75">
      <c r="A15" s="8" t="s">
        <v>108</v>
      </c>
      <c r="B15" s="31"/>
      <c r="C15" s="32" t="s">
        <v>109</v>
      </c>
      <c r="D15" s="32" t="s">
        <v>110</v>
      </c>
      <c r="E15" s="32" t="s">
        <v>111</v>
      </c>
      <c r="F15" s="32" t="s">
        <v>112</v>
      </c>
      <c r="G15" s="32" t="s">
        <v>109</v>
      </c>
      <c r="H15" s="32" t="s">
        <v>110</v>
      </c>
      <c r="I15" s="32" t="s">
        <v>111</v>
      </c>
      <c r="J15" s="32" t="s">
        <v>112</v>
      </c>
      <c r="K15" s="32"/>
      <c r="L15" s="31"/>
      <c r="M15" s="31"/>
    </row>
    <row r="16" spans="1:13" ht="12.75">
      <c r="A16" s="33"/>
      <c r="B16" s="33"/>
      <c r="C16" s="34" t="s">
        <v>113</v>
      </c>
      <c r="D16" s="34" t="s">
        <v>114</v>
      </c>
      <c r="E16" s="34" t="s">
        <v>115</v>
      </c>
      <c r="F16" s="34" t="s">
        <v>116</v>
      </c>
      <c r="G16" s="34" t="s">
        <v>117</v>
      </c>
      <c r="H16" s="34" t="s">
        <v>114</v>
      </c>
      <c r="I16" s="34" t="s">
        <v>115</v>
      </c>
      <c r="J16" s="34" t="s">
        <v>116</v>
      </c>
      <c r="K16" s="34" t="s">
        <v>118</v>
      </c>
      <c r="L16" s="33"/>
      <c r="M16" s="33"/>
    </row>
    <row r="17" spans="1:13" ht="12.75">
      <c r="A17" s="8" t="s">
        <v>119</v>
      </c>
      <c r="B17" s="31"/>
      <c r="C17" s="23"/>
      <c r="D17" s="23"/>
      <c r="E17" s="23"/>
      <c r="F17" s="23"/>
      <c r="G17" s="23"/>
      <c r="H17" s="23"/>
      <c r="I17" s="23"/>
      <c r="J17" s="23"/>
      <c r="K17" s="23"/>
      <c r="L17" s="31"/>
      <c r="M17" s="31"/>
    </row>
    <row r="18" spans="1:13" ht="12.75">
      <c r="A18" s="8" t="s">
        <v>120</v>
      </c>
      <c r="B18" s="31"/>
      <c r="C18" s="35"/>
      <c r="D18" s="35">
        <v>0</v>
      </c>
      <c r="E18" s="35">
        <v>0</v>
      </c>
      <c r="F18" s="35">
        <v>0</v>
      </c>
      <c r="G18" s="35"/>
      <c r="H18" s="35"/>
      <c r="I18" s="35"/>
      <c r="J18" s="35"/>
      <c r="K18" s="35">
        <f>SUM(C18,D18,E18:J18)</f>
        <v>0</v>
      </c>
      <c r="L18" s="31"/>
      <c r="M18" s="31"/>
    </row>
    <row r="19" spans="1:13" ht="12.75">
      <c r="A19" s="27"/>
      <c r="B19" s="27"/>
      <c r="C19" s="26" t="s">
        <v>121</v>
      </c>
      <c r="D19" s="26"/>
      <c r="E19" s="26"/>
      <c r="F19" s="26"/>
      <c r="G19" s="26"/>
      <c r="H19" s="26"/>
      <c r="I19" s="26"/>
      <c r="J19" s="26"/>
      <c r="K19" s="26"/>
      <c r="L19" s="27"/>
      <c r="M19" s="27"/>
    </row>
    <row r="20" spans="1:13" ht="12.75">
      <c r="A20" s="8" t="s">
        <v>122</v>
      </c>
      <c r="B20" s="36"/>
      <c r="C20" s="24" t="s">
        <v>121</v>
      </c>
      <c r="D20" s="24"/>
      <c r="E20" s="24"/>
      <c r="F20" s="24"/>
      <c r="G20" s="24"/>
      <c r="H20" s="24"/>
      <c r="I20" s="24"/>
      <c r="J20" s="24"/>
      <c r="K20" s="24"/>
      <c r="L20" s="36"/>
      <c r="M20" s="36"/>
    </row>
    <row r="21" spans="1:13" ht="12.75">
      <c r="A21" s="8" t="s">
        <v>123</v>
      </c>
      <c r="B21" s="36"/>
      <c r="C21" s="35"/>
      <c r="D21" s="35"/>
      <c r="E21" s="35"/>
      <c r="F21" s="35"/>
      <c r="G21" s="35"/>
      <c r="H21" s="35"/>
      <c r="I21" s="35"/>
      <c r="J21" s="35"/>
      <c r="K21" s="35">
        <f>SUM(C21,D21,E21:J21)</f>
        <v>0</v>
      </c>
      <c r="L21" s="36"/>
      <c r="M21" s="36"/>
    </row>
    <row r="22" spans="1:13" ht="12.75">
      <c r="A22" s="33" t="s">
        <v>124</v>
      </c>
      <c r="B22" s="27"/>
      <c r="C22" s="26"/>
      <c r="D22" s="26"/>
      <c r="E22" s="26"/>
      <c r="F22" s="26"/>
      <c r="G22" s="26"/>
      <c r="H22" s="26"/>
      <c r="I22" s="26"/>
      <c r="J22" s="26"/>
      <c r="K22" s="26"/>
      <c r="L22" s="27"/>
      <c r="M22" s="27"/>
    </row>
    <row r="23" spans="1:7" ht="12.75">
      <c r="A23" s="8" t="s">
        <v>125</v>
      </c>
      <c r="C23" s="37"/>
      <c r="D23" s="8" t="s">
        <v>126</v>
      </c>
      <c r="G23" s="23" t="s">
        <v>127</v>
      </c>
    </row>
    <row r="24" spans="3:7" ht="12.75">
      <c r="C24" s="37"/>
      <c r="D24" s="38"/>
      <c r="E24" s="38" t="s">
        <v>121</v>
      </c>
      <c r="F24" s="38"/>
      <c r="G24" s="24"/>
    </row>
    <row r="25" spans="1:7" ht="12.75">
      <c r="A25" s="8" t="s">
        <v>128</v>
      </c>
      <c r="C25" s="37"/>
      <c r="G25" s="24"/>
    </row>
    <row r="26" spans="1:13" ht="12.75">
      <c r="A26" s="8" t="s">
        <v>129</v>
      </c>
      <c r="C26" s="37"/>
      <c r="D26" s="27"/>
      <c r="E26" s="27"/>
      <c r="F26" s="27"/>
      <c r="G26" s="26"/>
      <c r="H26" s="27"/>
      <c r="I26" s="27"/>
      <c r="J26" s="27"/>
      <c r="K26" s="27"/>
      <c r="L26" s="27"/>
      <c r="M26" s="27"/>
    </row>
    <row r="27" spans="3:7" ht="12.75">
      <c r="C27" s="37"/>
      <c r="D27" s="8" t="s">
        <v>130</v>
      </c>
      <c r="G27" s="23" t="s">
        <v>131</v>
      </c>
    </row>
    <row r="28" spans="1:7" ht="12.75">
      <c r="A28" s="39"/>
      <c r="B28" s="8" t="s">
        <v>132</v>
      </c>
      <c r="C28" s="37"/>
      <c r="E28" s="40" t="s">
        <v>121</v>
      </c>
      <c r="G28" s="24"/>
    </row>
    <row r="29" spans="3:13" ht="12.75">
      <c r="C29" s="37"/>
      <c r="D29" s="41"/>
      <c r="E29" s="27"/>
      <c r="F29" s="41"/>
      <c r="G29" s="26"/>
      <c r="H29" s="27"/>
      <c r="I29" s="27" t="s">
        <v>133</v>
      </c>
      <c r="J29" s="27"/>
      <c r="K29" s="27"/>
      <c r="L29" s="27"/>
      <c r="M29" s="27"/>
    </row>
    <row r="30" spans="1:9" ht="12.75">
      <c r="A30" s="39"/>
      <c r="B30" s="8" t="s">
        <v>134</v>
      </c>
      <c r="C30" s="37"/>
      <c r="D30" s="8" t="s">
        <v>135</v>
      </c>
      <c r="G30" s="23" t="s">
        <v>136</v>
      </c>
      <c r="I30" s="23" t="s">
        <v>90</v>
      </c>
    </row>
    <row r="31" spans="3:9" ht="12.75">
      <c r="C31" s="37"/>
      <c r="E31" s="42">
        <f>SUM(D32:F32)</f>
        <v>0</v>
      </c>
      <c r="G31" s="24"/>
      <c r="I31" s="23" t="s">
        <v>137</v>
      </c>
    </row>
    <row r="32" spans="1:11" ht="12.75">
      <c r="A32" s="39"/>
      <c r="B32" s="8" t="s">
        <v>138</v>
      </c>
      <c r="C32" s="37"/>
      <c r="D32" s="42">
        <f>D24*D29</f>
        <v>0</v>
      </c>
      <c r="F32" s="42">
        <f>F24*F29</f>
        <v>0</v>
      </c>
      <c r="G32" s="24"/>
      <c r="I32" s="24"/>
      <c r="K32" t="s">
        <v>139</v>
      </c>
    </row>
    <row r="33" spans="1:13" ht="12.75">
      <c r="A33" s="27"/>
      <c r="B33" s="27"/>
      <c r="C33" s="43"/>
      <c r="D33" s="27"/>
      <c r="E33" s="27"/>
      <c r="F33" s="27"/>
      <c r="G33" s="26"/>
      <c r="H33" s="27"/>
      <c r="I33" s="26"/>
      <c r="J33" s="27"/>
      <c r="K33" s="27"/>
      <c r="L33" s="27"/>
      <c r="M33" s="27"/>
    </row>
    <row r="35" ht="12.75">
      <c r="E35" t="s">
        <v>121</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Carroll</dc:creator>
  <cp:keywords/>
  <dc:description/>
  <cp:lastModifiedBy>Blier, Thomas</cp:lastModifiedBy>
  <cp:lastPrinted>2010-12-06T19:56:30Z</cp:lastPrinted>
  <dcterms:created xsi:type="dcterms:W3CDTF">1998-03-04T20:05:21Z</dcterms:created>
  <dcterms:modified xsi:type="dcterms:W3CDTF">2014-10-10T12:49:06Z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